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2" sheetId="1" r:id="rId1"/>
  </sheets>
  <definedNames>
    <definedName name="_xlnm.Print_Titles" localSheetId="0">'2012'!$A:$E,'2012'!$4:$6</definedName>
    <definedName name="_xlnm.Print_Area" localSheetId="0">'2012'!$A$1:$F$380</definedName>
  </definedNames>
  <calcPr fullCalcOnLoad="1"/>
</workbook>
</file>

<file path=xl/sharedStrings.xml><?xml version="1.0" encoding="utf-8"?>
<sst xmlns="http://schemas.openxmlformats.org/spreadsheetml/2006/main" count="1590" uniqueCount="371">
  <si>
    <t xml:space="preserve">08 01 </t>
  </si>
  <si>
    <t>Региональные целевые программы</t>
  </si>
  <si>
    <t>522 00 00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</si>
  <si>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</si>
  <si>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</si>
  <si>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Транспорт</t>
  </si>
  <si>
    <t>Дорожное хозяйство</t>
  </si>
  <si>
    <t>Связь и информатика</t>
  </si>
  <si>
    <t>Информатика</t>
  </si>
  <si>
    <t>Другие вопросы в области национальной экономики</t>
  </si>
  <si>
    <t>Районная целевая программа "Развитие потребительской кооперации на территории муниципального района "Жуковский район" на 2008-2012 годы"</t>
  </si>
  <si>
    <t>Молодежная политика и оздоровление детей</t>
  </si>
  <si>
    <t>Другие вопросы в области образования</t>
  </si>
  <si>
    <t>Организация и осуществление деятельности по опеке и попечительству</t>
  </si>
  <si>
    <t>Телевидение и радиовещание</t>
  </si>
  <si>
    <t>Периодическая печать и издательства</t>
  </si>
  <si>
    <t>Социальное обслуживание населения</t>
  </si>
  <si>
    <t>Социальное обеспечение населения</t>
  </si>
  <si>
    <t>Мероприятия в области социальной политики</t>
  </si>
  <si>
    <t>КВК</t>
  </si>
  <si>
    <t>Раздел, под-раздел</t>
  </si>
  <si>
    <t>Целевая статья</t>
  </si>
  <si>
    <t>Вид расхо-дов</t>
  </si>
  <si>
    <t>РАСХОДЫ ВСЕГО:</t>
  </si>
  <si>
    <t>003</t>
  </si>
  <si>
    <t>ОЩЕГОСУДАРСТВЕННЫЕ ВОПРОСЫ</t>
  </si>
  <si>
    <t>01 00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</si>
  <si>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</si>
  <si>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</si>
  <si>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</si>
  <si>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002 04 00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</si>
  <si>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</si>
  <si>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</si>
  <si>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</si>
  <si>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</si>
  <si>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002 08 00</t>
  </si>
  <si>
    <t>070 00 00</t>
  </si>
  <si>
    <t>070 05 00</t>
  </si>
  <si>
    <t>013</t>
  </si>
  <si>
    <t>002 29 00</t>
  </si>
  <si>
    <t xml:space="preserve">002 29 00 </t>
  </si>
  <si>
    <t>Реализация государственных функций, связанных с общегосударственным управлением</t>
  </si>
  <si>
    <t>092 00 00</t>
  </si>
  <si>
    <t>092 03 00</t>
  </si>
  <si>
    <t>Иные безвозмездные и безвозвратные перечисления</t>
  </si>
  <si>
    <t>520 00 00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</si>
  <si>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</si>
  <si>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</si>
  <si>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</si>
  <si>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</si>
  <si>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</si>
  <si>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</si>
  <si>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</si>
  <si>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Мероприятия по гражданской обороне</t>
  </si>
  <si>
    <t>219 00 00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</si>
  <si>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</si>
  <si>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</si>
  <si>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</si>
  <si>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НАЦИОНАЛЬНАЯ ЭКОНОМИКА</t>
  </si>
  <si>
    <t>04 00</t>
  </si>
  <si>
    <t>04 08</t>
  </si>
  <si>
    <t>006</t>
  </si>
  <si>
    <t>04 09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</si>
  <si>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</si>
  <si>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</si>
  <si>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</si>
  <si>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</si>
  <si>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</si>
  <si>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04 10</t>
  </si>
  <si>
    <t>Информационные техлогии и связь</t>
  </si>
  <si>
    <t>330 00 00</t>
  </si>
  <si>
    <t>330 82 00</t>
  </si>
  <si>
    <t>04 12</t>
  </si>
  <si>
    <t>Целевые программы муниципальных образований</t>
  </si>
  <si>
    <t>795 00 00</t>
  </si>
  <si>
    <t>795 03 00</t>
  </si>
  <si>
    <t>ОБРАЗОВАНИЕ</t>
  </si>
  <si>
    <t>07 00</t>
  </si>
  <si>
    <t>07 07</t>
  </si>
  <si>
    <t>08 00</t>
  </si>
  <si>
    <t>Телерадиокомпании и телеорганизации</t>
  </si>
  <si>
    <t>453 00 00</t>
  </si>
  <si>
    <t>08 04</t>
  </si>
  <si>
    <t xml:space="preserve">Периодическая печать </t>
  </si>
  <si>
    <t>456 00 00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</si>
  <si>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</si>
  <si>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</si>
  <si>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</si>
  <si>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</si>
  <si>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10 00</t>
  </si>
  <si>
    <t>10 02</t>
  </si>
  <si>
    <t>Социальная помощь</t>
  </si>
  <si>
    <t>505 00 00</t>
  </si>
  <si>
    <t>10 03</t>
  </si>
  <si>
    <t>10 06</t>
  </si>
  <si>
    <t>11 00</t>
  </si>
  <si>
    <t>801</t>
  </si>
  <si>
    <t>ОБЩЕГОСУДАРСТВЕННЫЕ ВОПРОСЫ</t>
  </si>
  <si>
    <t>Процентные платежи по долговым обязательствам</t>
  </si>
  <si>
    <t>065 00 00</t>
  </si>
  <si>
    <t>065 03 00</t>
  </si>
  <si>
    <t>11 01</t>
  </si>
  <si>
    <t>07 05</t>
  </si>
  <si>
    <t>803</t>
  </si>
  <si>
    <t>07 02</t>
  </si>
  <si>
    <t>Учреждения по внешкольной работе с детьми</t>
  </si>
  <si>
    <t>423 00 00</t>
  </si>
  <si>
    <t>08 01</t>
  </si>
  <si>
    <t>440 00 00</t>
  </si>
  <si>
    <t>Библиотеки</t>
  </si>
  <si>
    <t>442 00 00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</si>
  <si>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учебные комбинаты, логопедические пункты</t>
  </si>
  <si>
    <t>452 00 00</t>
  </si>
  <si>
    <t>804</t>
  </si>
  <si>
    <t>07 01</t>
  </si>
  <si>
    <t>Школы-детские сады, школы начальные, неполные средние и средние</t>
  </si>
  <si>
    <t>421 00 00</t>
  </si>
  <si>
    <t>07 09</t>
  </si>
  <si>
    <t>520 63 00</t>
  </si>
  <si>
    <t>10 04</t>
  </si>
  <si>
    <t xml:space="preserve">10 04 </t>
  </si>
  <si>
    <t>505 33 00</t>
  </si>
  <si>
    <t>Охрана семьи и детства</t>
  </si>
  <si>
    <t>Другие вопросы в области социальной политики</t>
  </si>
  <si>
    <t>ФИНАНСОВЫЙ ОТДЕЛ ЖУКОВСКОГО РАЙОНА</t>
  </si>
  <si>
    <t>Процентные платежи по муниципальному долгу</t>
  </si>
  <si>
    <t>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</si>
  <si>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ОТДЕЛ КУЛЬТУРЫ АДМИНИСТРАЦИИ МР "ЖУКОВСКИЙ РАЙОН"</t>
  </si>
  <si>
    <t>Общее образование</t>
  </si>
  <si>
    <t>Культура</t>
  </si>
  <si>
    <t>Комплектование книжных фондов библиотек муниципальных образований за счёт средств местного бюджета</t>
  </si>
  <si>
    <t>ОТДЕЛ ОБРАЗОВАНИЯ ЖУКОВСКОГО РАЙОНА</t>
  </si>
  <si>
    <t>Дошкольное образование</t>
  </si>
  <si>
    <t>Наименование</t>
  </si>
  <si>
    <t>АДМИНИСТРАЦИЯ МР "ЖУКОВСКИЙ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</si>
  <si>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</si>
  <si>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</si>
  <si>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</si>
  <si>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Прочие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</si>
  <si>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</si>
  <si>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</si>
  <si>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</si>
  <si>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</si>
  <si>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</si>
  <si>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Выполнение других обязательств государства</t>
  </si>
  <si>
    <t>Сельское хозяйство и рыболовство</t>
  </si>
  <si>
    <t>04 05</t>
  </si>
  <si>
    <t>Ведомственная целевая программа "Развитие молочного скотоводства в Жуковском районе Калужской области на 2009-2012 годы"</t>
  </si>
  <si>
    <t>795 05 00</t>
  </si>
  <si>
    <t>505 60 10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</si>
  <si>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</si>
  <si>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</si>
  <si>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14 00</t>
  </si>
  <si>
    <t>14 01</t>
  </si>
  <si>
    <t>13 00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</si>
  <si>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</si>
  <si>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</si>
  <si>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13 01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</si>
  <si>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</si>
  <si>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</si>
  <si>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</si>
  <si>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</si>
  <si>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12 00</t>
  </si>
  <si>
    <t>12 01</t>
  </si>
  <si>
    <t>12 02</t>
  </si>
  <si>
    <t xml:space="preserve">12 02 </t>
  </si>
  <si>
    <t>Другие вопросы в области культуры, кинематографии</t>
  </si>
  <si>
    <t xml:space="preserve">КУЛЬТУРА И КИНЕМАТОГРАФИЯ </t>
  </si>
  <si>
    <t>Обучение, переподготовка, повышение квалификации, проведение семинаров для различных категорий муниципальных служащих органов местного самоуправления, за счет средств местного бюджета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</si>
  <si>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</si>
  <si>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</si>
  <si>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</si>
  <si>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</si>
  <si>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Муниципальная целевая программа "Обеспечение жильем молодых семей в МР "Жуковский район" на 2011-2015 годы"</t>
  </si>
  <si>
    <t>795 01 00</t>
  </si>
  <si>
    <t>01 13</t>
  </si>
  <si>
    <t xml:space="preserve">Руководство и управление в сфере установленных функций </t>
  </si>
  <si>
    <t>001 00 00</t>
  </si>
  <si>
    <t>001 36 00</t>
  </si>
  <si>
    <t>Государственная регистрация актов гражданского состояния</t>
  </si>
  <si>
    <t>001 38 00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</si>
  <si>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</si>
  <si>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Ведомственная целевая программа "Социальная поддержка населения Калужской области"</t>
  </si>
  <si>
    <t>Оказание материальной помощи гражданам, находящимся в трудной жизненной ситуации, за счет денежных средств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</si>
  <si>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</si>
  <si>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</si>
  <si>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Оплата жилищно-коммунальных услуг отдельным категориям граждан</t>
  </si>
  <si>
    <t>505 46 00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</si>
  <si>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</si>
  <si>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Выплаты ежемесячного пособия на ребенка и многодетным семьям, имеющим четырех и более детей</t>
  </si>
  <si>
    <t>Выплата пособий и компенсаций, установленных законами и иными нормативными правовыми актами Калужской области и выплате пособий на погребение безработных в соответствии с Федеральным законом от 12.01.1996 № 8-ФЗ "О погребении и похоронном деле"</t>
  </si>
  <si>
    <t>Ведомственная целевая программа "Обеспечение формирования и содержания архивных фондов в Калужской области"</t>
  </si>
  <si>
    <t>Ведомственная целевая программа "Развитие системы дошкольного, общего и дополнительного образования в Калужской области"</t>
  </si>
  <si>
    <t>Предоставление гражданам субсидий на оплату жилого помещения и коммунальных услуг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</si>
  <si>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</si>
  <si>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>Долгосрочная целевая программа "Право ребенка на семью (2010-2014 годы)"</t>
  </si>
  <si>
    <t>522 83 00</t>
  </si>
  <si>
    <t>Измененные бюджетные ассигнования</t>
  </si>
  <si>
    <t>522 26 00</t>
  </si>
  <si>
    <t>(рублей)</t>
  </si>
  <si>
    <t>03 04</t>
  </si>
  <si>
    <t>Органы юстиции</t>
  </si>
  <si>
    <t>02 00</t>
  </si>
  <si>
    <t>Мобилизационная и вневойсковая подготовка</t>
  </si>
  <si>
    <t>02 03</t>
  </si>
  <si>
    <t xml:space="preserve">02 03 </t>
  </si>
  <si>
    <t>Осуществление первичного воинского учета на территориях где отсутствуют военные комиссариаты</t>
  </si>
  <si>
    <t>НАЦИОНАЛЬНАЯ ОБОРОНА</t>
  </si>
  <si>
    <t>01 11</t>
  </si>
  <si>
    <t>440 02 10</t>
  </si>
  <si>
    <t>795 08 00</t>
  </si>
  <si>
    <t>Долгосрочная целевая программа "Организация отдыха и оздоровления детей и подростков Калужской области в 2010-2015 годах" за счет средств местного бюджета</t>
  </si>
  <si>
    <t>522 84 10</t>
  </si>
  <si>
    <t>Физическая культура</t>
  </si>
  <si>
    <t>Ведомственная структура расходов бюджета МО "Жуковский район" на 2012 год</t>
  </si>
  <si>
    <t>012</t>
  </si>
  <si>
    <t>092 03 05</t>
  </si>
  <si>
    <t>Прочие выплаты по обязательствам государства</t>
  </si>
  <si>
    <t>622 00 00</t>
  </si>
  <si>
    <t>Ведомственные целевые программы</t>
  </si>
  <si>
    <t xml:space="preserve">01 13 </t>
  </si>
  <si>
    <t>622 22 00</t>
  </si>
  <si>
    <t>Долгосрочная целевая программа "Содействие занятости населения Жуковского района" Калужской области на 2011-2013 годы"</t>
  </si>
  <si>
    <t>Межбюджетные трансферты</t>
  </si>
  <si>
    <t>Субвенции</t>
  </si>
  <si>
    <t>530</t>
  </si>
  <si>
    <t xml:space="preserve">003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</si>
  <si>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</si>
  <si>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</si>
  <si>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</si>
  <si>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</si>
  <si>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</si>
  <si>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</si>
  <si>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</si>
  <si>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100</t>
  </si>
  <si>
    <t>120</t>
  </si>
  <si>
    <t>121</t>
  </si>
  <si>
    <t>122</t>
  </si>
  <si>
    <t>200</t>
  </si>
  <si>
    <t>240</t>
  </si>
  <si>
    <t>244</t>
  </si>
  <si>
    <t>Иные бюджетные ассигнования</t>
  </si>
  <si>
    <t>800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</si>
  <si>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</si>
  <si>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</si>
  <si>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</si>
  <si>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</si>
  <si>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01 05</t>
  </si>
  <si>
    <t>001 40 00</t>
  </si>
  <si>
    <t xml:space="preserve">Руководство и управление в сфере установленных функций
</t>
  </si>
  <si>
    <t>Муниципальная целевая программа "Поддержка и развитие малого и среднего предпринимательства в Жуковском районе на 2011-2013 годы"</t>
  </si>
  <si>
    <t>795 04 00</t>
  </si>
  <si>
    <t>Мероприятия по проведению оздоровительной кампании детей</t>
  </si>
  <si>
    <t>432 00 00</t>
  </si>
  <si>
    <t>432 02 00</t>
  </si>
  <si>
    <t>Оздоровление детей</t>
  </si>
  <si>
    <t>Муниципальная целевая программа "Комплекные меры противодействия злоупотреблению наркотиками и их незаконному обороту на 2010-2014 годы"</t>
  </si>
  <si>
    <t>622 47 00</t>
  </si>
  <si>
    <t>Содержание казенных учреждений</t>
  </si>
  <si>
    <t>622 49 17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</si>
  <si>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</si>
  <si>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</si>
  <si>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</si>
  <si>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</si>
  <si>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321</t>
  </si>
  <si>
    <t>Публичные нормативные социальные выплаты гражданам</t>
  </si>
  <si>
    <t>310</t>
  </si>
  <si>
    <t>313</t>
  </si>
  <si>
    <t>Пособия и компенсации по публичным нормативным обязательствам</t>
  </si>
  <si>
    <t>Пособия и компенсации гражданам и иные социальные выплаты, кроме публичных нормативных обязательств</t>
  </si>
  <si>
    <t>068</t>
  </si>
  <si>
    <t>Областная целевая программа "Социальное развитие села Калужской области до 2013 года" за счет средств местного бюджета</t>
  </si>
  <si>
    <t>Субсидии гражданам на приобретение жилья</t>
  </si>
  <si>
    <t>322</t>
  </si>
  <si>
    <t>622 49 00</t>
  </si>
  <si>
    <t>622 49 10</t>
  </si>
  <si>
    <t>622 49 08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</si>
  <si>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</si>
  <si>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Ведомственная целевая программа "Совершенствование системы управления общественными финансами Калужской области"</t>
  </si>
  <si>
    <t>622 01 00</t>
  </si>
  <si>
    <t>622 01 59</t>
  </si>
  <si>
    <t>Дотации</t>
  </si>
  <si>
    <t>Дотации муниципальным образованиям на поддержку мер по обеспечению сбалансированности бюджетов</t>
  </si>
  <si>
    <t>510</t>
  </si>
  <si>
    <t>516</t>
  </si>
  <si>
    <t>522 26 40</t>
  </si>
  <si>
    <t>622 34 00</t>
  </si>
  <si>
    <t>622 34 17</t>
  </si>
  <si>
    <t>622 49 19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</si>
  <si>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</si>
  <si>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622 34 15</t>
  </si>
  <si>
    <t xml:space="preserve">310 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</si>
  <si>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общеобразовательных учреждений"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</si>
  <si>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</si>
  <si>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07 02 </t>
  </si>
  <si>
    <t>622 34 16</t>
  </si>
  <si>
    <t>622 49 16</t>
  </si>
  <si>
    <t>622 49 13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</si>
  <si>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</si>
  <si>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314</t>
  </si>
  <si>
    <t>Меры социальной поддержки населения по публичным нормативным обязательствам</t>
  </si>
  <si>
    <t>622 49 12</t>
  </si>
  <si>
    <t>622 49 09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</si>
  <si>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</si>
  <si>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622 49 18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</si>
  <si>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</si>
  <si>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622 49 11</t>
  </si>
  <si>
    <t>Субвенция на оплату жилищно-коммунальных услуг отдельным категориям граждан</t>
  </si>
  <si>
    <t xml:space="preserve">10 03 </t>
  </si>
  <si>
    <t>505 46 05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</si>
  <si>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пенсию", за счет средств местных бюджетов</t>
  </si>
  <si>
    <t>700</t>
  </si>
  <si>
    <t>Обслуживание государственного долга Российской Федерации</t>
  </si>
  <si>
    <t>730</t>
  </si>
  <si>
    <t>Обслуживание муниципального долга</t>
  </si>
  <si>
    <t xml:space="preserve">Учреждения культуры и мероприятия в сфере культуры и кинематографии
</t>
  </si>
  <si>
    <t>Молодежная политика и оздоровдение детей</t>
  </si>
  <si>
    <t>Целевая программа "Поддержка традиционной народной культуры МО "Жуковский район" на 2011-2015 годы"</t>
  </si>
  <si>
    <t>Комплексная целевая программа развития физической культуры и спорта в муниципальном районе "Жуковский район" на 2011-2015 годы</t>
  </si>
  <si>
    <t>505 60 30</t>
  </si>
  <si>
    <t>795 09 00</t>
  </si>
  <si>
    <t>Муниципальная долгосрочная целевая программа МР "Жуковский район" "Семья и дети" (2011-2013)</t>
  </si>
  <si>
    <t>795 10 00</t>
  </si>
  <si>
    <t>456 85 00</t>
  </si>
  <si>
    <t>Государственная поддержка в сфере культуры кинематографии и средств массовой информации</t>
  </si>
  <si>
    <t xml:space="preserve">Муниципальная долгосрочная целевая программа «Совершенствование организации питания, медицинского обеспечения и формирование здорового образа жизни в общеобразовательных учреждениях  муниципального района «Жуковский район» на 2011 – 2015 годы»
</t>
  </si>
  <si>
    <t>Муниципальная долгосрочная целевая программа «Развитие системы дошкольного образования муниципального района «Жуковский район» на 2011-2015 годы"</t>
  </si>
  <si>
    <t>803 803</t>
  </si>
  <si>
    <t>Мероприятия в области здравоохранения, спорта и физической культуры</t>
  </si>
  <si>
    <t>079</t>
  </si>
  <si>
    <t xml:space="preserve">Мероприятия в области здравоохранения, спорта и физической культуры, туризма </t>
  </si>
  <si>
    <t>Муниципальная долгосрочная целевая программа "Модернизация системы общего образования муниципального образования "Жуковский район" на 2011-2015 годы"</t>
  </si>
  <si>
    <t>Муниципальная целевая программа "Старшее поколение" на 2011-2013 годы МР "Жуковский район"</t>
  </si>
  <si>
    <t>795 06 00</t>
  </si>
  <si>
    <t>Долгосрочная целевая программа "Развитие внутреннего и въездного туризма на территории муниципального образования МР "Жуковский район" на 2011-2016 годы"</t>
  </si>
  <si>
    <t>795 20 00</t>
  </si>
  <si>
    <t>795 21 00</t>
  </si>
  <si>
    <t>795 22 00</t>
  </si>
  <si>
    <t>795 23 00</t>
  </si>
  <si>
    <t>Муниципальная целевая программа "Молодёжь Жуковского района 2011-2015"</t>
  </si>
  <si>
    <t>795 24 00</t>
  </si>
  <si>
    <t>795 25 00</t>
  </si>
  <si>
    <t>795 14 00</t>
  </si>
  <si>
    <t>795 26 00</t>
  </si>
  <si>
    <t>публичные нормативные обязательства</t>
  </si>
  <si>
    <t>Муниципальная долгосрочная целевая программа "Развитие общедоступных библиотек Жуковского района" на 2011-2015 г.г."</t>
  </si>
  <si>
    <t>795 27 00</t>
  </si>
  <si>
    <t>522 94 00</t>
  </si>
  <si>
    <t>522 94 10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</si>
  <si>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</si>
  <si>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годах", за счет средств местного бюджета</t>
  </si>
  <si>
    <t>Районная целевая программа "Формирование установок толерантного сознания и профилактика экстремизма в Жуковском районе на 2011-2012 годы"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</si>
  <si>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</si>
  <si>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Выполнение функций государственными органами</t>
  </si>
  <si>
    <t xml:space="preserve">Приложение № 3 к решению Районного Собрания МО  "Жуковский район" "О бюджете МО "Жуковский район" на 2012 год и на плановый период 2013 и 2014 годов" </t>
  </si>
  <si>
    <t>505 60 00</t>
  </si>
  <si>
    <t>Оказание мер социальной поддержки по оплате жилищно-коммунальных услуг,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</si>
  <si>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ёОбластная целевая программа "Социальное развитие села Калужской области до 2013 года"</t>
  </si>
  <si>
    <t>Долгосрочная целевая программа "Организация отдыха и оздоровления детей и подростков Калужской области в 2010-2015 годах"</t>
  </si>
  <si>
    <t>0707</t>
  </si>
  <si>
    <t>522 84 00</t>
  </si>
  <si>
    <t>520 47 10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</si>
  <si>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</si>
  <si>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</si>
  <si>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795 28 00</t>
  </si>
  <si>
    <t>Районная целевая программа "Поддержка и развитие транспортного обслуживания населения Жуковского района в 2012-2014 годах"</t>
  </si>
  <si>
    <t>Переподготовка и повышение квалификации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</si>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</sst>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О\б\щ\и\й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7.5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9"/>
      <name val="Arial Cyr"/>
      <family val="0"/>
    </font>
    <font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wrapText="1"/>
    </xf>
    <xf numFmtId="3" fontId="13" fillId="2" borderId="1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/>
    </xf>
    <xf numFmtId="49" fontId="16" fillId="0" borderId="1" xfId="0" applyNumberFormat="1" applyFont="1" applyBorder="1" applyAlignment="1" applyProtection="1">
      <alignment horizontal="center" wrapText="1"/>
      <protection/>
    </xf>
    <xf numFmtId="0" fontId="14" fillId="2" borderId="1" xfId="0" applyFont="1" applyFill="1" applyBorder="1" applyAlignment="1">
      <alignment vertical="center" wrapText="1"/>
    </xf>
    <xf numFmtId="170" fontId="16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top"/>
    </xf>
    <xf numFmtId="170" fontId="16" fillId="0" borderId="0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right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70" fontId="4" fillId="0" borderId="1" xfId="0" applyNumberFormat="1" applyFont="1" applyBorder="1" applyAlignment="1">
      <alignment horizontal="left" vertical="top" wrapText="1"/>
    </xf>
    <xf numFmtId="170" fontId="15" fillId="0" borderId="1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13" fillId="0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7"/>
  <sheetViews>
    <sheetView tabSelected="1" zoomScale="95" zoomScaleNormal="95" workbookViewId="0" topLeftCell="A1">
      <pane xSplit="2" ySplit="7" topLeftCell="C3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18" sqref="E318"/>
    </sheetView>
  </sheetViews>
  <sheetFormatPr defaultColWidth="9.00390625" defaultRowHeight="12.75"/>
  <cols>
    <col min="1" max="1" width="61.875" style="1" customWidth="1"/>
    <col min="2" max="2" width="7.25390625" style="0" customWidth="1"/>
    <col min="3" max="3" width="9.625" style="10" customWidth="1"/>
    <col min="4" max="4" width="11.00390625" style="0" customWidth="1"/>
    <col min="5" max="5" width="7.75390625" style="0" customWidth="1"/>
    <col min="6" max="6" width="14.00390625" style="0" bestFit="1" customWidth="1"/>
  </cols>
  <sheetData>
    <row r="1" spans="2:6" ht="58.5" customHeight="1">
      <c r="B1" s="1"/>
      <c r="C1" s="2"/>
      <c r="D1" s="69" t="s">
        <v>354</v>
      </c>
      <c r="E1" s="70"/>
      <c r="F1" s="70"/>
    </row>
    <row r="2" spans="1:6" ht="45" customHeight="1">
      <c r="A2" s="73" t="s">
        <v>214</v>
      </c>
      <c r="B2" s="73"/>
      <c r="C2" s="73"/>
      <c r="D2" s="73"/>
      <c r="E2" s="73"/>
      <c r="F2" s="70"/>
    </row>
    <row r="3" spans="2:6" ht="12.75">
      <c r="B3" s="1"/>
      <c r="C3" s="2"/>
      <c r="D3" s="1"/>
      <c r="E3" s="1"/>
      <c r="F3" s="12" t="s">
        <v>199</v>
      </c>
    </row>
    <row r="4" spans="1:6" ht="37.5" customHeight="1">
      <c r="A4" s="71" t="s">
        <v>133</v>
      </c>
      <c r="B4" s="71" t="s">
        <v>19</v>
      </c>
      <c r="C4" s="71" t="s">
        <v>20</v>
      </c>
      <c r="D4" s="71" t="s">
        <v>21</v>
      </c>
      <c r="E4" s="71" t="s">
        <v>22</v>
      </c>
      <c r="F4" s="74" t="s">
        <v>197</v>
      </c>
    </row>
    <row r="5" spans="1:6" ht="37.5" customHeight="1">
      <c r="A5" s="72"/>
      <c r="B5" s="72"/>
      <c r="C5" s="72"/>
      <c r="D5" s="72"/>
      <c r="E5" s="72"/>
      <c r="F5" s="75"/>
    </row>
    <row r="6" spans="1:6" ht="12.7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5">
      <c r="A7" s="44" t="s">
        <v>23</v>
      </c>
      <c r="B7" s="19"/>
      <c r="C7" s="19"/>
      <c r="D7" s="19"/>
      <c r="E7" s="19"/>
      <c r="F7" s="20">
        <f>F8+F237+F261+F305</f>
        <v>693318605</v>
      </c>
    </row>
    <row r="8" spans="1:6" ht="15">
      <c r="A8" s="5" t="s">
        <v>134</v>
      </c>
      <c r="B8" s="21" t="s">
        <v>24</v>
      </c>
      <c r="C8" s="21"/>
      <c r="D8" s="21"/>
      <c r="E8" s="21"/>
      <c r="F8" s="20">
        <f>F9+F44+F50+F74+F108+F124+F223+F228</f>
        <v>194089488</v>
      </c>
    </row>
    <row r="9" spans="1:6" ht="15">
      <c r="A9" s="5" t="s">
        <v>25</v>
      </c>
      <c r="B9" s="21" t="s">
        <v>24</v>
      </c>
      <c r="C9" s="21" t="s">
        <v>26</v>
      </c>
      <c r="D9" s="21"/>
      <c r="E9" s="21"/>
      <c r="F9" s="20">
        <f>F10+F14+F23+F29+F33</f>
        <v>41524816</v>
      </c>
    </row>
    <row r="10" spans="1:6" ht="60">
      <c r="A10" s="6" t="s">
        <v>135</v>
      </c>
      <c r="B10" s="21" t="s">
        <v>24</v>
      </c>
      <c r="C10" s="21" t="s">
        <v>27</v>
      </c>
      <c r="D10" s="21"/>
      <c r="E10" s="21"/>
      <c r="F10" s="20">
        <f>F11</f>
        <v>2073860</v>
      </c>
    </row>
    <row r="11" spans="1:6" ht="57">
      <c r="A11" s="7" t="s">
        <v>28</v>
      </c>
      <c r="B11" s="21" t="s">
        <v>24</v>
      </c>
      <c r="C11" s="21" t="s">
        <v>27</v>
      </c>
      <c r="D11" s="21" t="s">
        <v>29</v>
      </c>
      <c r="E11" s="21"/>
      <c r="F11" s="20">
        <f>F12</f>
        <v>2073860</v>
      </c>
    </row>
    <row r="12" spans="1:6" ht="14.25">
      <c r="A12" s="22" t="s">
        <v>136</v>
      </c>
      <c r="B12" s="21" t="s">
        <v>24</v>
      </c>
      <c r="C12" s="21" t="s">
        <v>27</v>
      </c>
      <c r="D12" s="21" t="s">
        <v>30</v>
      </c>
      <c r="E12" s="21"/>
      <c r="F12" s="20">
        <f>F13</f>
        <v>2073860</v>
      </c>
    </row>
    <row r="13" spans="1:12" ht="14.25">
      <c r="A13" s="23" t="s">
        <v>353</v>
      </c>
      <c r="B13" s="21" t="s">
        <v>24</v>
      </c>
      <c r="C13" s="21" t="s">
        <v>27</v>
      </c>
      <c r="D13" s="21" t="s">
        <v>30</v>
      </c>
      <c r="E13" s="21" t="s">
        <v>215</v>
      </c>
      <c r="F13" s="20">
        <f>2001460+72400</f>
        <v>2073860</v>
      </c>
      <c r="G13" s="68"/>
      <c r="H13" s="67"/>
      <c r="I13" s="67"/>
      <c r="J13" s="67"/>
      <c r="K13" s="67"/>
      <c r="L13" s="67"/>
    </row>
    <row r="14" spans="1:6" s="1" customFormat="1" ht="60">
      <c r="A14" s="6" t="s">
        <v>32</v>
      </c>
      <c r="B14" s="21" t="s">
        <v>24</v>
      </c>
      <c r="C14" s="21" t="s">
        <v>33</v>
      </c>
      <c r="D14" s="21"/>
      <c r="E14" s="21"/>
      <c r="F14" s="20">
        <f>F15+F20</f>
        <v>34511286</v>
      </c>
    </row>
    <row r="15" spans="1:6" s="1" customFormat="1" ht="57">
      <c r="A15" s="7" t="s">
        <v>28</v>
      </c>
      <c r="B15" s="21" t="s">
        <v>24</v>
      </c>
      <c r="C15" s="21" t="s">
        <v>34</v>
      </c>
      <c r="D15" s="21" t="s">
        <v>29</v>
      </c>
      <c r="E15" s="21"/>
      <c r="F15" s="20">
        <f>F16+F18</f>
        <v>34048097</v>
      </c>
    </row>
    <row r="16" spans="1:6" s="1" customFormat="1" ht="14.25">
      <c r="A16" s="24" t="s">
        <v>136</v>
      </c>
      <c r="B16" s="21" t="s">
        <v>24</v>
      </c>
      <c r="C16" s="21" t="s">
        <v>34</v>
      </c>
      <c r="D16" s="21" t="s">
        <v>30</v>
      </c>
      <c r="E16" s="21"/>
      <c r="F16" s="20">
        <f>F17</f>
        <v>32938097</v>
      </c>
    </row>
    <row r="17" spans="1:6" s="1" customFormat="1" ht="14.25">
      <c r="A17" s="23" t="s">
        <v>353</v>
      </c>
      <c r="B17" s="21" t="s">
        <v>24</v>
      </c>
      <c r="C17" s="21" t="s">
        <v>34</v>
      </c>
      <c r="D17" s="21" t="s">
        <v>30</v>
      </c>
      <c r="E17" s="21" t="s">
        <v>215</v>
      </c>
      <c r="F17" s="20">
        <v>32938097</v>
      </c>
    </row>
    <row r="18" spans="1:6" s="1" customFormat="1" ht="42.75">
      <c r="A18" s="24" t="s">
        <v>139</v>
      </c>
      <c r="B18" s="21" t="s">
        <v>24</v>
      </c>
      <c r="C18" s="21" t="s">
        <v>33</v>
      </c>
      <c r="D18" s="21" t="s">
        <v>35</v>
      </c>
      <c r="E18" s="21"/>
      <c r="F18" s="20">
        <f>F19</f>
        <v>1110000</v>
      </c>
    </row>
    <row r="19" spans="1:6" s="1" customFormat="1" ht="14.25">
      <c r="A19" s="23" t="s">
        <v>353</v>
      </c>
      <c r="B19" s="21" t="s">
        <v>24</v>
      </c>
      <c r="C19" s="21" t="s">
        <v>33</v>
      </c>
      <c r="D19" s="21" t="s">
        <v>35</v>
      </c>
      <c r="E19" s="21" t="s">
        <v>215</v>
      </c>
      <c r="F19" s="20">
        <v>1110000</v>
      </c>
    </row>
    <row r="20" spans="1:6" s="1" customFormat="1" ht="14.25">
      <c r="A20" s="15" t="s">
        <v>219</v>
      </c>
      <c r="B20" s="21" t="s">
        <v>24</v>
      </c>
      <c r="C20" s="21" t="s">
        <v>33</v>
      </c>
      <c r="D20" s="21" t="s">
        <v>218</v>
      </c>
      <c r="E20" s="21"/>
      <c r="F20" s="20">
        <f>F21</f>
        <v>463189</v>
      </c>
    </row>
    <row r="21" spans="1:6" s="1" customFormat="1" ht="42.75">
      <c r="A21" s="24" t="s">
        <v>191</v>
      </c>
      <c r="B21" s="21" t="s">
        <v>24</v>
      </c>
      <c r="C21" s="21" t="s">
        <v>33</v>
      </c>
      <c r="D21" s="21" t="s">
        <v>221</v>
      </c>
      <c r="E21" s="21"/>
      <c r="F21" s="20">
        <f>F22</f>
        <v>463189</v>
      </c>
    </row>
    <row r="22" spans="1:6" s="1" customFormat="1" ht="14.25">
      <c r="A22" s="23" t="s">
        <v>353</v>
      </c>
      <c r="B22" s="21" t="s">
        <v>24</v>
      </c>
      <c r="C22" s="21" t="s">
        <v>33</v>
      </c>
      <c r="D22" s="21" t="s">
        <v>221</v>
      </c>
      <c r="E22" s="21" t="s">
        <v>215</v>
      </c>
      <c r="F22" s="20">
        <v>463189</v>
      </c>
    </row>
    <row r="23" spans="1:6" s="1" customFormat="1" ht="15">
      <c r="A23" s="16" t="s">
        <v>245</v>
      </c>
      <c r="B23" s="21" t="s">
        <v>24</v>
      </c>
      <c r="C23" s="21" t="s">
        <v>247</v>
      </c>
      <c r="D23" s="25"/>
      <c r="E23" s="25"/>
      <c r="F23" s="26">
        <f>F24</f>
        <v>28800</v>
      </c>
    </row>
    <row r="24" spans="1:6" s="1" customFormat="1" ht="42.75">
      <c r="A24" s="17" t="s">
        <v>249</v>
      </c>
      <c r="B24" s="21" t="s">
        <v>24</v>
      </c>
      <c r="C24" s="21" t="s">
        <v>247</v>
      </c>
      <c r="D24" s="25" t="s">
        <v>177</v>
      </c>
      <c r="E24" s="25"/>
      <c r="F24" s="26">
        <f>F25</f>
        <v>28800</v>
      </c>
    </row>
    <row r="25" spans="1:6" s="1" customFormat="1" ht="42.75">
      <c r="A25" s="18" t="s">
        <v>246</v>
      </c>
      <c r="B25" s="21" t="s">
        <v>24</v>
      </c>
      <c r="C25" s="21" t="s">
        <v>247</v>
      </c>
      <c r="D25" s="25" t="s">
        <v>248</v>
      </c>
      <c r="E25" s="25"/>
      <c r="F25" s="26">
        <f>F26</f>
        <v>28800</v>
      </c>
    </row>
    <row r="26" spans="1:6" s="1" customFormat="1" ht="14.25">
      <c r="A26" s="31" t="s">
        <v>231</v>
      </c>
      <c r="B26" s="25" t="s">
        <v>24</v>
      </c>
      <c r="C26" s="21" t="s">
        <v>247</v>
      </c>
      <c r="D26" s="25" t="s">
        <v>248</v>
      </c>
      <c r="E26" s="32" t="s">
        <v>238</v>
      </c>
      <c r="F26" s="26">
        <f>F27</f>
        <v>28800</v>
      </c>
    </row>
    <row r="27" spans="1:6" s="1" customFormat="1" ht="28.5">
      <c r="A27" s="31" t="s">
        <v>232</v>
      </c>
      <c r="B27" s="25" t="s">
        <v>24</v>
      </c>
      <c r="C27" s="21" t="s">
        <v>247</v>
      </c>
      <c r="D27" s="25" t="s">
        <v>248</v>
      </c>
      <c r="E27" s="32" t="s">
        <v>239</v>
      </c>
      <c r="F27" s="26">
        <f>F28</f>
        <v>28800</v>
      </c>
    </row>
    <row r="28" spans="1:6" s="1" customFormat="1" ht="28.5">
      <c r="A28" s="31" t="s">
        <v>233</v>
      </c>
      <c r="B28" s="25" t="s">
        <v>24</v>
      </c>
      <c r="C28" s="21" t="s">
        <v>247</v>
      </c>
      <c r="D28" s="25" t="s">
        <v>248</v>
      </c>
      <c r="E28" s="32" t="s">
        <v>240</v>
      </c>
      <c r="F28" s="26">
        <v>28800</v>
      </c>
    </row>
    <row r="29" spans="1:6" s="1" customFormat="1" ht="15">
      <c r="A29" s="6" t="s">
        <v>140</v>
      </c>
      <c r="B29" s="21" t="s">
        <v>24</v>
      </c>
      <c r="C29" s="21" t="s">
        <v>208</v>
      </c>
      <c r="D29" s="21"/>
      <c r="E29" s="21"/>
      <c r="F29" s="20">
        <f>F30</f>
        <v>720000</v>
      </c>
    </row>
    <row r="30" spans="1:6" s="1" customFormat="1" ht="14.25">
      <c r="A30" s="7" t="s">
        <v>140</v>
      </c>
      <c r="B30" s="21" t="s">
        <v>24</v>
      </c>
      <c r="C30" s="21" t="s">
        <v>208</v>
      </c>
      <c r="D30" s="21" t="s">
        <v>36</v>
      </c>
      <c r="E30" s="21"/>
      <c r="F30" s="20">
        <f>F31</f>
        <v>720000</v>
      </c>
    </row>
    <row r="31" spans="1:6" s="1" customFormat="1" ht="14.25">
      <c r="A31" s="24" t="s">
        <v>141</v>
      </c>
      <c r="B31" s="21" t="s">
        <v>24</v>
      </c>
      <c r="C31" s="21" t="s">
        <v>208</v>
      </c>
      <c r="D31" s="21" t="s">
        <v>37</v>
      </c>
      <c r="E31" s="21"/>
      <c r="F31" s="20">
        <f>F32</f>
        <v>720000</v>
      </c>
    </row>
    <row r="32" spans="1:6" s="1" customFormat="1" ht="12.75" customHeight="1">
      <c r="A32" s="23" t="s">
        <v>138</v>
      </c>
      <c r="B32" s="21" t="s">
        <v>24</v>
      </c>
      <c r="C32" s="21" t="s">
        <v>208</v>
      </c>
      <c r="D32" s="21" t="s">
        <v>37</v>
      </c>
      <c r="E32" s="21" t="s">
        <v>38</v>
      </c>
      <c r="F32" s="20">
        <v>720000</v>
      </c>
    </row>
    <row r="33" spans="1:6" s="1" customFormat="1" ht="15">
      <c r="A33" s="6" t="s">
        <v>142</v>
      </c>
      <c r="B33" s="21" t="s">
        <v>24</v>
      </c>
      <c r="C33" s="21" t="s">
        <v>175</v>
      </c>
      <c r="D33" s="21"/>
      <c r="E33" s="21"/>
      <c r="F33" s="20">
        <f>F34+F37+F41</f>
        <v>4190870</v>
      </c>
    </row>
    <row r="34" spans="1:6" s="1" customFormat="1" ht="57">
      <c r="A34" s="7" t="s">
        <v>28</v>
      </c>
      <c r="B34" s="21" t="s">
        <v>24</v>
      </c>
      <c r="C34" s="21" t="s">
        <v>175</v>
      </c>
      <c r="D34" s="21" t="s">
        <v>29</v>
      </c>
      <c r="E34" s="21"/>
      <c r="F34" s="20">
        <f>F35</f>
        <v>575200</v>
      </c>
    </row>
    <row r="35" spans="1:6" s="1" customFormat="1" ht="28.5">
      <c r="A35" s="24" t="s">
        <v>143</v>
      </c>
      <c r="B35" s="21" t="s">
        <v>24</v>
      </c>
      <c r="C35" s="21" t="s">
        <v>175</v>
      </c>
      <c r="D35" s="21" t="s">
        <v>39</v>
      </c>
      <c r="E35" s="21"/>
      <c r="F35" s="20">
        <f>F36</f>
        <v>575200</v>
      </c>
    </row>
    <row r="36" spans="1:6" s="1" customFormat="1" ht="14.25">
      <c r="A36" s="23" t="s">
        <v>137</v>
      </c>
      <c r="B36" s="21" t="s">
        <v>24</v>
      </c>
      <c r="C36" s="21" t="s">
        <v>175</v>
      </c>
      <c r="D36" s="21" t="s">
        <v>40</v>
      </c>
      <c r="E36" s="21" t="s">
        <v>38</v>
      </c>
      <c r="F36" s="20">
        <v>575200</v>
      </c>
    </row>
    <row r="37" spans="1:6" s="1" customFormat="1" ht="28.5">
      <c r="A37" s="15" t="s">
        <v>41</v>
      </c>
      <c r="B37" s="21" t="s">
        <v>24</v>
      </c>
      <c r="C37" s="21" t="s">
        <v>175</v>
      </c>
      <c r="D37" s="21" t="s">
        <v>42</v>
      </c>
      <c r="E37" s="21"/>
      <c r="F37" s="20">
        <f>F38</f>
        <v>3565670</v>
      </c>
    </row>
    <row r="38" spans="1:6" s="1" customFormat="1" ht="14.25">
      <c r="A38" s="27" t="s">
        <v>144</v>
      </c>
      <c r="B38" s="21" t="s">
        <v>24</v>
      </c>
      <c r="C38" s="21" t="s">
        <v>175</v>
      </c>
      <c r="D38" s="21" t="s">
        <v>43</v>
      </c>
      <c r="E38" s="21"/>
      <c r="F38" s="20">
        <f>F40</f>
        <v>3565670</v>
      </c>
    </row>
    <row r="39" spans="1:6" s="1" customFormat="1" ht="14.25">
      <c r="A39" s="28" t="s">
        <v>217</v>
      </c>
      <c r="B39" s="21" t="s">
        <v>24</v>
      </c>
      <c r="C39" s="21" t="s">
        <v>175</v>
      </c>
      <c r="D39" s="21" t="s">
        <v>216</v>
      </c>
      <c r="E39" s="21"/>
      <c r="F39" s="20">
        <f>F40</f>
        <v>3565670</v>
      </c>
    </row>
    <row r="40" spans="1:6" s="1" customFormat="1" ht="12.75" customHeight="1">
      <c r="A40" s="23" t="s">
        <v>138</v>
      </c>
      <c r="B40" s="21" t="s">
        <v>24</v>
      </c>
      <c r="C40" s="21" t="s">
        <v>175</v>
      </c>
      <c r="D40" s="21" t="s">
        <v>216</v>
      </c>
      <c r="E40" s="21" t="s">
        <v>38</v>
      </c>
      <c r="F40" s="20">
        <f>3596670-31000</f>
        <v>3565670</v>
      </c>
    </row>
    <row r="41" spans="1:6" s="1" customFormat="1" ht="12.75" customHeight="1">
      <c r="A41" s="7" t="s">
        <v>73</v>
      </c>
      <c r="B41" s="21" t="s">
        <v>24</v>
      </c>
      <c r="C41" s="21" t="s">
        <v>220</v>
      </c>
      <c r="D41" s="21" t="s">
        <v>74</v>
      </c>
      <c r="E41" s="21"/>
      <c r="F41" s="20">
        <f>F42</f>
        <v>50000</v>
      </c>
    </row>
    <row r="42" spans="1:6" s="1" customFormat="1" ht="42.75">
      <c r="A42" s="24" t="s">
        <v>222</v>
      </c>
      <c r="B42" s="21" t="s">
        <v>24</v>
      </c>
      <c r="C42" s="21" t="s">
        <v>220</v>
      </c>
      <c r="D42" s="21" t="s">
        <v>333</v>
      </c>
      <c r="E42" s="21"/>
      <c r="F42" s="20">
        <f>F43</f>
        <v>50000</v>
      </c>
    </row>
    <row r="43" spans="1:6" s="1" customFormat="1" ht="12.75" customHeight="1">
      <c r="A43" s="23" t="s">
        <v>138</v>
      </c>
      <c r="B43" s="21" t="s">
        <v>24</v>
      </c>
      <c r="C43" s="21" t="s">
        <v>220</v>
      </c>
      <c r="D43" s="21" t="s">
        <v>333</v>
      </c>
      <c r="E43" s="21" t="s">
        <v>38</v>
      </c>
      <c r="F43" s="20">
        <v>50000</v>
      </c>
    </row>
    <row r="44" spans="1:6" s="1" customFormat="1" ht="15">
      <c r="A44" s="6" t="s">
        <v>207</v>
      </c>
      <c r="B44" s="21" t="s">
        <v>24</v>
      </c>
      <c r="C44" s="21" t="s">
        <v>202</v>
      </c>
      <c r="D44" s="21"/>
      <c r="E44" s="25"/>
      <c r="F44" s="26">
        <f>F45</f>
        <v>1982780</v>
      </c>
    </row>
    <row r="45" spans="1:6" s="1" customFormat="1" ht="15">
      <c r="A45" s="6" t="s">
        <v>203</v>
      </c>
      <c r="B45" s="21" t="s">
        <v>24</v>
      </c>
      <c r="C45" s="21" t="s">
        <v>204</v>
      </c>
      <c r="D45" s="21"/>
      <c r="E45" s="25"/>
      <c r="F45" s="26">
        <f>F46</f>
        <v>1982780</v>
      </c>
    </row>
    <row r="46" spans="1:6" s="1" customFormat="1" ht="28.5">
      <c r="A46" s="7" t="s">
        <v>176</v>
      </c>
      <c r="B46" s="21" t="s">
        <v>24</v>
      </c>
      <c r="C46" s="21" t="s">
        <v>205</v>
      </c>
      <c r="D46" s="29" t="s">
        <v>177</v>
      </c>
      <c r="E46" s="25"/>
      <c r="F46" s="26">
        <f>F47</f>
        <v>1982780</v>
      </c>
    </row>
    <row r="47" spans="1:6" s="1" customFormat="1" ht="42.75">
      <c r="A47" s="24" t="s">
        <v>206</v>
      </c>
      <c r="B47" s="21" t="s">
        <v>24</v>
      </c>
      <c r="C47" s="21" t="s">
        <v>204</v>
      </c>
      <c r="D47" s="21" t="s">
        <v>178</v>
      </c>
      <c r="E47" s="25"/>
      <c r="F47" s="26">
        <f>F48</f>
        <v>1982780</v>
      </c>
    </row>
    <row r="48" spans="1:6" s="1" customFormat="1" ht="14.25">
      <c r="A48" s="23" t="s">
        <v>223</v>
      </c>
      <c r="B48" s="21" t="s">
        <v>24</v>
      </c>
      <c r="C48" s="21" t="s">
        <v>204</v>
      </c>
      <c r="D48" s="21" t="s">
        <v>178</v>
      </c>
      <c r="E48" s="25" t="s">
        <v>31</v>
      </c>
      <c r="F48" s="26">
        <f>F49</f>
        <v>1982780</v>
      </c>
    </row>
    <row r="49" spans="1:6" s="1" customFormat="1" ht="14.25">
      <c r="A49" s="23" t="s">
        <v>224</v>
      </c>
      <c r="B49" s="21" t="s">
        <v>226</v>
      </c>
      <c r="C49" s="21" t="s">
        <v>205</v>
      </c>
      <c r="D49" s="21" t="s">
        <v>178</v>
      </c>
      <c r="E49" s="25" t="s">
        <v>225</v>
      </c>
      <c r="F49" s="26">
        <v>1982780</v>
      </c>
    </row>
    <row r="50" spans="1:6" s="1" customFormat="1" ht="30">
      <c r="A50" s="6" t="s">
        <v>46</v>
      </c>
      <c r="B50" s="21" t="s">
        <v>24</v>
      </c>
      <c r="C50" s="21" t="s">
        <v>47</v>
      </c>
      <c r="D50" s="21"/>
      <c r="E50" s="21"/>
      <c r="F50" s="20">
        <f>F51+F61</f>
        <v>5477516</v>
      </c>
    </row>
    <row r="51" spans="1:6" s="1" customFormat="1" ht="15">
      <c r="A51" s="6" t="s">
        <v>201</v>
      </c>
      <c r="B51" s="21" t="s">
        <v>24</v>
      </c>
      <c r="C51" s="21" t="s">
        <v>200</v>
      </c>
      <c r="D51" s="21"/>
      <c r="E51" s="21"/>
      <c r="F51" s="20">
        <f>F52</f>
        <v>1432136</v>
      </c>
    </row>
    <row r="52" spans="1:6" s="1" customFormat="1" ht="28.5">
      <c r="A52" s="13" t="s">
        <v>176</v>
      </c>
      <c r="B52" s="21" t="s">
        <v>24</v>
      </c>
      <c r="C52" s="21" t="s">
        <v>200</v>
      </c>
      <c r="D52" s="25" t="s">
        <v>177</v>
      </c>
      <c r="E52" s="21"/>
      <c r="F52" s="20">
        <f>F53</f>
        <v>1432136</v>
      </c>
    </row>
    <row r="53" spans="1:6" s="1" customFormat="1" ht="28.5">
      <c r="A53" s="30" t="s">
        <v>179</v>
      </c>
      <c r="B53" s="25" t="s">
        <v>24</v>
      </c>
      <c r="C53" s="21" t="s">
        <v>200</v>
      </c>
      <c r="D53" s="25" t="s">
        <v>180</v>
      </c>
      <c r="E53" s="25"/>
      <c r="F53" s="26">
        <f>F54+F58</f>
        <v>1432136</v>
      </c>
    </row>
    <row r="54" spans="1:6" s="1" customFormat="1" ht="57">
      <c r="A54" s="31" t="s">
        <v>227</v>
      </c>
      <c r="B54" s="25" t="s">
        <v>24</v>
      </c>
      <c r="C54" s="21" t="s">
        <v>200</v>
      </c>
      <c r="D54" s="32" t="s">
        <v>180</v>
      </c>
      <c r="E54" s="32" t="s">
        <v>234</v>
      </c>
      <c r="F54" s="26">
        <f>F55</f>
        <v>1169746</v>
      </c>
    </row>
    <row r="55" spans="1:6" s="1" customFormat="1" ht="14.25">
      <c r="A55" s="31" t="s">
        <v>228</v>
      </c>
      <c r="B55" s="25" t="s">
        <v>24</v>
      </c>
      <c r="C55" s="21" t="s">
        <v>200</v>
      </c>
      <c r="D55" s="33" t="s">
        <v>180</v>
      </c>
      <c r="E55" s="33" t="s">
        <v>235</v>
      </c>
      <c r="F55" s="26">
        <f>SUM(F56:F57)</f>
        <v>1169746</v>
      </c>
    </row>
    <row r="56" spans="1:6" s="1" customFormat="1" ht="14.25">
      <c r="A56" s="31" t="s">
        <v>229</v>
      </c>
      <c r="B56" s="25" t="s">
        <v>24</v>
      </c>
      <c r="C56" s="21" t="s">
        <v>200</v>
      </c>
      <c r="D56" s="33" t="s">
        <v>180</v>
      </c>
      <c r="E56" s="33" t="s">
        <v>236</v>
      </c>
      <c r="F56" s="26">
        <v>1168746</v>
      </c>
    </row>
    <row r="57" spans="1:6" s="1" customFormat="1" ht="28.5">
      <c r="A57" s="31" t="s">
        <v>230</v>
      </c>
      <c r="B57" s="25" t="s">
        <v>24</v>
      </c>
      <c r="C57" s="21" t="s">
        <v>200</v>
      </c>
      <c r="D57" s="32" t="s">
        <v>180</v>
      </c>
      <c r="E57" s="32" t="s">
        <v>237</v>
      </c>
      <c r="F57" s="26">
        <v>1000</v>
      </c>
    </row>
    <row r="58" spans="1:6" s="1" customFormat="1" ht="14.25">
      <c r="A58" s="31" t="s">
        <v>231</v>
      </c>
      <c r="B58" s="25" t="s">
        <v>24</v>
      </c>
      <c r="C58" s="21" t="s">
        <v>200</v>
      </c>
      <c r="D58" s="32" t="s">
        <v>180</v>
      </c>
      <c r="E58" s="32" t="s">
        <v>238</v>
      </c>
      <c r="F58" s="26">
        <f>F59</f>
        <v>262390</v>
      </c>
    </row>
    <row r="59" spans="1:6" s="1" customFormat="1" ht="28.5">
      <c r="A59" s="31" t="s">
        <v>232</v>
      </c>
      <c r="B59" s="25" t="s">
        <v>24</v>
      </c>
      <c r="C59" s="21" t="s">
        <v>200</v>
      </c>
      <c r="D59" s="32" t="s">
        <v>180</v>
      </c>
      <c r="E59" s="32" t="s">
        <v>239</v>
      </c>
      <c r="F59" s="26">
        <f>F60</f>
        <v>262390</v>
      </c>
    </row>
    <row r="60" spans="1:6" s="1" customFormat="1" ht="28.5">
      <c r="A60" s="31" t="s">
        <v>233</v>
      </c>
      <c r="B60" s="25" t="s">
        <v>24</v>
      </c>
      <c r="C60" s="21" t="s">
        <v>200</v>
      </c>
      <c r="D60" s="32" t="s">
        <v>180</v>
      </c>
      <c r="E60" s="32" t="s">
        <v>240</v>
      </c>
      <c r="F60" s="26">
        <v>262390</v>
      </c>
    </row>
    <row r="61" spans="1:6" s="1" customFormat="1" ht="45">
      <c r="A61" s="6" t="s">
        <v>48</v>
      </c>
      <c r="B61" s="21" t="s">
        <v>24</v>
      </c>
      <c r="C61" s="21" t="s">
        <v>49</v>
      </c>
      <c r="D61" s="21"/>
      <c r="E61" s="21"/>
      <c r="F61" s="20">
        <f>F62+F65+F68+F70</f>
        <v>4045380</v>
      </c>
    </row>
    <row r="62" spans="1:6" s="1" customFormat="1" ht="42.75">
      <c r="A62" s="7" t="s">
        <v>50</v>
      </c>
      <c r="B62" s="21" t="s">
        <v>24</v>
      </c>
      <c r="C62" s="21" t="s">
        <v>49</v>
      </c>
      <c r="D62" s="21" t="s">
        <v>51</v>
      </c>
      <c r="E62" s="21"/>
      <c r="F62" s="20">
        <f>F63</f>
        <v>503600</v>
      </c>
    </row>
    <row r="63" spans="1:6" s="1" customFormat="1" ht="42.75">
      <c r="A63" s="24" t="s">
        <v>3</v>
      </c>
      <c r="B63" s="21" t="s">
        <v>24</v>
      </c>
      <c r="C63" s="21" t="s">
        <v>49</v>
      </c>
      <c r="D63" s="21" t="s">
        <v>52</v>
      </c>
      <c r="E63" s="21"/>
      <c r="F63" s="20">
        <f>F64</f>
        <v>503600</v>
      </c>
    </row>
    <row r="64" spans="1:6" s="1" customFormat="1" ht="12.75" customHeight="1">
      <c r="A64" s="23" t="s">
        <v>138</v>
      </c>
      <c r="B64" s="21" t="s">
        <v>24</v>
      </c>
      <c r="C64" s="21" t="s">
        <v>49</v>
      </c>
      <c r="D64" s="21" t="s">
        <v>52</v>
      </c>
      <c r="E64" s="21" t="s">
        <v>38</v>
      </c>
      <c r="F64" s="20">
        <v>503600</v>
      </c>
    </row>
    <row r="65" spans="1:6" s="1" customFormat="1" ht="14.25">
      <c r="A65" s="7" t="s">
        <v>53</v>
      </c>
      <c r="B65" s="21" t="s">
        <v>24</v>
      </c>
      <c r="C65" s="21" t="s">
        <v>49</v>
      </c>
      <c r="D65" s="21" t="s">
        <v>54</v>
      </c>
      <c r="E65" s="21"/>
      <c r="F65" s="20">
        <f>F66</f>
        <v>807200</v>
      </c>
    </row>
    <row r="66" spans="1:6" s="1" customFormat="1" ht="28.5">
      <c r="A66" s="24" t="s">
        <v>4</v>
      </c>
      <c r="B66" s="21" t="s">
        <v>24</v>
      </c>
      <c r="C66" s="21" t="s">
        <v>49</v>
      </c>
      <c r="D66" s="21" t="s">
        <v>55</v>
      </c>
      <c r="E66" s="21"/>
      <c r="F66" s="20">
        <f>F67</f>
        <v>807200</v>
      </c>
    </row>
    <row r="67" spans="1:6" s="1" customFormat="1" ht="12.75" customHeight="1">
      <c r="A67" s="23" t="s">
        <v>138</v>
      </c>
      <c r="B67" s="21" t="s">
        <v>24</v>
      </c>
      <c r="C67" s="21" t="s">
        <v>49</v>
      </c>
      <c r="D67" s="21" t="s">
        <v>55</v>
      </c>
      <c r="E67" s="21" t="s">
        <v>38</v>
      </c>
      <c r="F67" s="20">
        <v>807200</v>
      </c>
    </row>
    <row r="68" spans="1:6" s="1" customFormat="1" ht="42.75">
      <c r="A68" s="7" t="s">
        <v>56</v>
      </c>
      <c r="B68" s="21" t="s">
        <v>24</v>
      </c>
      <c r="C68" s="21" t="s">
        <v>49</v>
      </c>
      <c r="D68" s="21" t="s">
        <v>57</v>
      </c>
      <c r="E68" s="21"/>
      <c r="F68" s="20">
        <f>F69</f>
        <v>1246400</v>
      </c>
    </row>
    <row r="69" spans="1:6" s="1" customFormat="1" ht="14.25">
      <c r="A69" s="23" t="s">
        <v>353</v>
      </c>
      <c r="B69" s="21" t="s">
        <v>24</v>
      </c>
      <c r="C69" s="21" t="s">
        <v>49</v>
      </c>
      <c r="D69" s="21" t="s">
        <v>57</v>
      </c>
      <c r="E69" s="21" t="s">
        <v>215</v>
      </c>
      <c r="F69" s="20">
        <v>1246400</v>
      </c>
    </row>
    <row r="70" spans="1:6" s="1" customFormat="1" ht="14.25">
      <c r="A70" s="7" t="s">
        <v>1</v>
      </c>
      <c r="B70" s="21" t="s">
        <v>24</v>
      </c>
      <c r="C70" s="21" t="s">
        <v>49</v>
      </c>
      <c r="D70" s="21" t="s">
        <v>2</v>
      </c>
      <c r="E70" s="21"/>
      <c r="F70" s="20">
        <f>F71</f>
        <v>1488180</v>
      </c>
    </row>
    <row r="71" spans="1:6" s="1" customFormat="1" ht="57">
      <c r="A71" s="24" t="s">
        <v>349</v>
      </c>
      <c r="B71" s="21" t="s">
        <v>24</v>
      </c>
      <c r="C71" s="21" t="s">
        <v>49</v>
      </c>
      <c r="D71" s="21" t="s">
        <v>347</v>
      </c>
      <c r="E71" s="21"/>
      <c r="F71" s="20">
        <f>F72</f>
        <v>1488180</v>
      </c>
    </row>
    <row r="72" spans="1:6" s="1" customFormat="1" ht="51">
      <c r="A72" s="62" t="s">
        <v>350</v>
      </c>
      <c r="B72" s="21" t="s">
        <v>24</v>
      </c>
      <c r="C72" s="21" t="s">
        <v>49</v>
      </c>
      <c r="D72" s="21" t="s">
        <v>348</v>
      </c>
      <c r="E72" s="21"/>
      <c r="F72" s="20">
        <f>F73</f>
        <v>1488180</v>
      </c>
    </row>
    <row r="73" spans="1:6" s="1" customFormat="1" ht="14.25">
      <c r="A73" s="64" t="s">
        <v>138</v>
      </c>
      <c r="B73" s="21" t="s">
        <v>24</v>
      </c>
      <c r="C73" s="21" t="s">
        <v>49</v>
      </c>
      <c r="D73" s="21" t="s">
        <v>348</v>
      </c>
      <c r="E73" s="21" t="s">
        <v>38</v>
      </c>
      <c r="F73" s="20">
        <v>1488180</v>
      </c>
    </row>
    <row r="74" spans="1:6" s="1" customFormat="1" ht="15">
      <c r="A74" s="6" t="s">
        <v>58</v>
      </c>
      <c r="B74" s="21" t="s">
        <v>24</v>
      </c>
      <c r="C74" s="21" t="s">
        <v>59</v>
      </c>
      <c r="D74" s="21"/>
      <c r="E74" s="21"/>
      <c r="F74" s="20">
        <f>F75+F80+F85+F90+F94</f>
        <v>9481762</v>
      </c>
    </row>
    <row r="75" spans="1:6" s="1" customFormat="1" ht="15">
      <c r="A75" s="6" t="s">
        <v>145</v>
      </c>
      <c r="B75" s="21" t="s">
        <v>24</v>
      </c>
      <c r="C75" s="21" t="s">
        <v>146</v>
      </c>
      <c r="D75" s="21"/>
      <c r="E75" s="21"/>
      <c r="F75" s="20">
        <f>F76</f>
        <v>1000000</v>
      </c>
    </row>
    <row r="76" spans="1:6" s="1" customFormat="1" ht="14.25">
      <c r="A76" s="7" t="s">
        <v>73</v>
      </c>
      <c r="B76" s="21" t="s">
        <v>24</v>
      </c>
      <c r="C76" s="21" t="s">
        <v>146</v>
      </c>
      <c r="D76" s="21" t="s">
        <v>74</v>
      </c>
      <c r="E76" s="21"/>
      <c r="F76" s="20">
        <f>F77</f>
        <v>1000000</v>
      </c>
    </row>
    <row r="77" spans="1:6" s="1" customFormat="1" ht="42.75">
      <c r="A77" s="24" t="s">
        <v>147</v>
      </c>
      <c r="B77" s="21" t="s">
        <v>24</v>
      </c>
      <c r="C77" s="21" t="s">
        <v>146</v>
      </c>
      <c r="D77" s="21" t="s">
        <v>148</v>
      </c>
      <c r="E77" s="21"/>
      <c r="F77" s="20">
        <f>F78</f>
        <v>1000000</v>
      </c>
    </row>
    <row r="78" spans="1:6" s="1" customFormat="1" ht="14.25">
      <c r="A78" s="34" t="s">
        <v>241</v>
      </c>
      <c r="B78" s="35" t="s">
        <v>24</v>
      </c>
      <c r="C78" s="35" t="s">
        <v>146</v>
      </c>
      <c r="D78" s="35" t="s">
        <v>148</v>
      </c>
      <c r="E78" s="35" t="s">
        <v>242</v>
      </c>
      <c r="F78" s="36">
        <f>F79</f>
        <v>1000000</v>
      </c>
    </row>
    <row r="79" spans="1:6" s="1" customFormat="1" ht="42.75">
      <c r="A79" s="31" t="s">
        <v>243</v>
      </c>
      <c r="B79" s="21" t="s">
        <v>24</v>
      </c>
      <c r="C79" s="21" t="s">
        <v>146</v>
      </c>
      <c r="D79" s="21" t="s">
        <v>148</v>
      </c>
      <c r="E79" s="21" t="s">
        <v>244</v>
      </c>
      <c r="F79" s="20">
        <v>1000000</v>
      </c>
    </row>
    <row r="80" spans="1:6" s="1" customFormat="1" ht="15">
      <c r="A80" s="6" t="s">
        <v>5</v>
      </c>
      <c r="B80" s="21" t="s">
        <v>24</v>
      </c>
      <c r="C80" s="21" t="s">
        <v>60</v>
      </c>
      <c r="D80" s="21"/>
      <c r="E80" s="21"/>
      <c r="F80" s="20">
        <f>F81</f>
        <v>4143756</v>
      </c>
    </row>
    <row r="81" spans="1:6" s="1" customFormat="1" ht="14.25">
      <c r="A81" s="7" t="s">
        <v>73</v>
      </c>
      <c r="B81" s="21" t="s">
        <v>24</v>
      </c>
      <c r="C81" s="21" t="s">
        <v>60</v>
      </c>
      <c r="D81" s="21" t="s">
        <v>74</v>
      </c>
      <c r="E81" s="21"/>
      <c r="F81" s="20">
        <f>F82</f>
        <v>4143756</v>
      </c>
    </row>
    <row r="82" spans="1:6" s="1" customFormat="1" ht="42.75">
      <c r="A82" s="24" t="s">
        <v>365</v>
      </c>
      <c r="B82" s="21" t="s">
        <v>24</v>
      </c>
      <c r="C82" s="21" t="s">
        <v>60</v>
      </c>
      <c r="D82" s="21" t="s">
        <v>364</v>
      </c>
      <c r="E82" s="21"/>
      <c r="F82" s="20">
        <f>F83</f>
        <v>4143756</v>
      </c>
    </row>
    <row r="83" spans="1:6" s="1" customFormat="1" ht="17.25" customHeight="1">
      <c r="A83" s="34" t="s">
        <v>241</v>
      </c>
      <c r="B83" s="21" t="s">
        <v>24</v>
      </c>
      <c r="C83" s="21" t="s">
        <v>60</v>
      </c>
      <c r="D83" s="21" t="s">
        <v>364</v>
      </c>
      <c r="E83" s="21" t="s">
        <v>242</v>
      </c>
      <c r="F83" s="20">
        <f>F84</f>
        <v>4143756</v>
      </c>
    </row>
    <row r="84" spans="1:6" s="1" customFormat="1" ht="42.75">
      <c r="A84" s="31" t="s">
        <v>243</v>
      </c>
      <c r="B84" s="21" t="s">
        <v>24</v>
      </c>
      <c r="C84" s="21" t="s">
        <v>60</v>
      </c>
      <c r="D84" s="21" t="s">
        <v>364</v>
      </c>
      <c r="E84" s="21" t="s">
        <v>244</v>
      </c>
      <c r="F84" s="20">
        <v>4143756</v>
      </c>
    </row>
    <row r="85" spans="1:6" s="1" customFormat="1" ht="15">
      <c r="A85" s="6" t="s">
        <v>158</v>
      </c>
      <c r="B85" s="21" t="s">
        <v>24</v>
      </c>
      <c r="C85" s="21" t="s">
        <v>62</v>
      </c>
      <c r="D85" s="21"/>
      <c r="E85" s="21"/>
      <c r="F85" s="20">
        <f>F86</f>
        <v>3458006</v>
      </c>
    </row>
    <row r="86" spans="1:6" s="1" customFormat="1" ht="14.25">
      <c r="A86" s="7" t="s">
        <v>6</v>
      </c>
      <c r="B86" s="21" t="s">
        <v>24</v>
      </c>
      <c r="C86" s="21" t="s">
        <v>62</v>
      </c>
      <c r="D86" s="21" t="s">
        <v>63</v>
      </c>
      <c r="E86" s="21"/>
      <c r="F86" s="20">
        <f>F87</f>
        <v>3458006</v>
      </c>
    </row>
    <row r="87" spans="1:6" s="1" customFormat="1" ht="14.25">
      <c r="A87" s="24" t="s">
        <v>64</v>
      </c>
      <c r="B87" s="21" t="s">
        <v>24</v>
      </c>
      <c r="C87" s="21" t="s">
        <v>62</v>
      </c>
      <c r="D87" s="21" t="s">
        <v>65</v>
      </c>
      <c r="E87" s="21"/>
      <c r="F87" s="20">
        <f>F88</f>
        <v>3458006</v>
      </c>
    </row>
    <row r="88" spans="1:6" s="1" customFormat="1" ht="28.5">
      <c r="A88" s="24" t="s">
        <v>66</v>
      </c>
      <c r="B88" s="21" t="s">
        <v>24</v>
      </c>
      <c r="C88" s="21" t="s">
        <v>62</v>
      </c>
      <c r="D88" s="21" t="s">
        <v>67</v>
      </c>
      <c r="E88" s="21"/>
      <c r="F88" s="20">
        <f>F89</f>
        <v>3458006</v>
      </c>
    </row>
    <row r="89" spans="1:6" s="1" customFormat="1" ht="12.75" customHeight="1">
      <c r="A89" s="23" t="s">
        <v>138</v>
      </c>
      <c r="B89" s="21" t="s">
        <v>24</v>
      </c>
      <c r="C89" s="21" t="s">
        <v>62</v>
      </c>
      <c r="D89" s="21" t="s">
        <v>67</v>
      </c>
      <c r="E89" s="21" t="s">
        <v>38</v>
      </c>
      <c r="F89" s="20">
        <v>3458006</v>
      </c>
    </row>
    <row r="90" spans="1:6" s="1" customFormat="1" ht="15">
      <c r="A90" s="6" t="s">
        <v>7</v>
      </c>
      <c r="B90" s="21" t="s">
        <v>24</v>
      </c>
      <c r="C90" s="21" t="s">
        <v>68</v>
      </c>
      <c r="D90" s="21"/>
      <c r="E90" s="21"/>
      <c r="F90" s="20">
        <f>F91</f>
        <v>130000</v>
      </c>
    </row>
    <row r="91" spans="1:6" s="1" customFormat="1" ht="14.25">
      <c r="A91" s="7" t="s">
        <v>69</v>
      </c>
      <c r="B91" s="21" t="s">
        <v>24</v>
      </c>
      <c r="C91" s="21" t="s">
        <v>68</v>
      </c>
      <c r="D91" s="21" t="s">
        <v>70</v>
      </c>
      <c r="E91" s="21"/>
      <c r="F91" s="20">
        <f>F92</f>
        <v>130000</v>
      </c>
    </row>
    <row r="92" spans="1:6" s="1" customFormat="1" ht="14.25">
      <c r="A92" s="24" t="s">
        <v>8</v>
      </c>
      <c r="B92" s="21" t="s">
        <v>24</v>
      </c>
      <c r="C92" s="21" t="s">
        <v>68</v>
      </c>
      <c r="D92" s="21" t="s">
        <v>71</v>
      </c>
      <c r="E92" s="21"/>
      <c r="F92" s="20">
        <f>F93</f>
        <v>130000</v>
      </c>
    </row>
    <row r="93" spans="1:6" s="1" customFormat="1" ht="12.75" customHeight="1">
      <c r="A93" s="23" t="s">
        <v>138</v>
      </c>
      <c r="B93" s="21" t="s">
        <v>24</v>
      </c>
      <c r="C93" s="21" t="s">
        <v>68</v>
      </c>
      <c r="D93" s="21" t="s">
        <v>71</v>
      </c>
      <c r="E93" s="21" t="s">
        <v>38</v>
      </c>
      <c r="F93" s="20">
        <v>130000</v>
      </c>
    </row>
    <row r="94" spans="1:6" s="1" customFormat="1" ht="15">
      <c r="A94" s="6" t="s">
        <v>9</v>
      </c>
      <c r="B94" s="21" t="s">
        <v>24</v>
      </c>
      <c r="C94" s="21" t="s">
        <v>72</v>
      </c>
      <c r="D94" s="21"/>
      <c r="E94" s="21"/>
      <c r="F94" s="20">
        <f>F95+F98</f>
        <v>750000</v>
      </c>
    </row>
    <row r="95" spans="1:6" s="1" customFormat="1" ht="28.5">
      <c r="A95" s="7" t="s">
        <v>169</v>
      </c>
      <c r="B95" s="21" t="s">
        <v>24</v>
      </c>
      <c r="C95" s="21" t="s">
        <v>72</v>
      </c>
      <c r="D95" s="21" t="s">
        <v>171</v>
      </c>
      <c r="E95" s="21"/>
      <c r="F95" s="20">
        <f>F96</f>
        <v>150000</v>
      </c>
    </row>
    <row r="96" spans="1:6" s="1" customFormat="1" ht="28.5">
      <c r="A96" s="24" t="s">
        <v>170</v>
      </c>
      <c r="B96" s="21" t="s">
        <v>24</v>
      </c>
      <c r="C96" s="21" t="s">
        <v>72</v>
      </c>
      <c r="D96" s="21" t="s">
        <v>172</v>
      </c>
      <c r="E96" s="21"/>
      <c r="F96" s="20">
        <f>F97</f>
        <v>150000</v>
      </c>
    </row>
    <row r="97" spans="1:6" s="1" customFormat="1" ht="12.75" customHeight="1">
      <c r="A97" s="23" t="s">
        <v>138</v>
      </c>
      <c r="B97" s="21" t="s">
        <v>24</v>
      </c>
      <c r="C97" s="21" t="s">
        <v>72</v>
      </c>
      <c r="D97" s="21" t="s">
        <v>172</v>
      </c>
      <c r="E97" s="21" t="s">
        <v>38</v>
      </c>
      <c r="F97" s="20">
        <v>150000</v>
      </c>
    </row>
    <row r="98" spans="1:6" s="1" customFormat="1" ht="14.25">
      <c r="A98" s="7" t="s">
        <v>73</v>
      </c>
      <c r="B98" s="21" t="s">
        <v>24</v>
      </c>
      <c r="C98" s="21" t="s">
        <v>72</v>
      </c>
      <c r="D98" s="21" t="s">
        <v>74</v>
      </c>
      <c r="E98" s="21"/>
      <c r="F98" s="20">
        <f>F99+F102+F106</f>
        <v>600000</v>
      </c>
    </row>
    <row r="99" spans="1:6" s="1" customFormat="1" ht="57">
      <c r="A99" s="24" t="s">
        <v>10</v>
      </c>
      <c r="B99" s="21" t="s">
        <v>24</v>
      </c>
      <c r="C99" s="21" t="s">
        <v>72</v>
      </c>
      <c r="D99" s="21" t="s">
        <v>75</v>
      </c>
      <c r="E99" s="21"/>
      <c r="F99" s="20">
        <f>F100</f>
        <v>100000</v>
      </c>
    </row>
    <row r="100" spans="1:6" s="1" customFormat="1" ht="14.25">
      <c r="A100" s="34" t="s">
        <v>241</v>
      </c>
      <c r="B100" s="21" t="s">
        <v>24</v>
      </c>
      <c r="C100" s="21" t="s">
        <v>72</v>
      </c>
      <c r="D100" s="21" t="s">
        <v>75</v>
      </c>
      <c r="E100" s="21" t="s">
        <v>242</v>
      </c>
      <c r="F100" s="20">
        <f>F101</f>
        <v>100000</v>
      </c>
    </row>
    <row r="101" spans="1:6" s="1" customFormat="1" ht="42.75">
      <c r="A101" s="31" t="s">
        <v>243</v>
      </c>
      <c r="B101" s="21" t="s">
        <v>24</v>
      </c>
      <c r="C101" s="21" t="s">
        <v>72</v>
      </c>
      <c r="D101" s="21" t="s">
        <v>75</v>
      </c>
      <c r="E101" s="21" t="s">
        <v>244</v>
      </c>
      <c r="F101" s="20">
        <v>100000</v>
      </c>
    </row>
    <row r="102" spans="1:6" s="1" customFormat="1" ht="42.75">
      <c r="A102" s="24" t="s">
        <v>250</v>
      </c>
      <c r="B102" s="21" t="s">
        <v>24</v>
      </c>
      <c r="C102" s="21" t="s">
        <v>72</v>
      </c>
      <c r="D102" s="21" t="s">
        <v>251</v>
      </c>
      <c r="E102" s="21"/>
      <c r="F102" s="20">
        <f>F103+F104</f>
        <v>180000</v>
      </c>
    </row>
    <row r="103" spans="1:6" s="1" customFormat="1" ht="14.25">
      <c r="A103" s="23" t="s">
        <v>138</v>
      </c>
      <c r="B103" s="21" t="s">
        <v>24</v>
      </c>
      <c r="C103" s="21" t="s">
        <v>72</v>
      </c>
      <c r="D103" s="21" t="s">
        <v>251</v>
      </c>
      <c r="E103" s="21" t="s">
        <v>38</v>
      </c>
      <c r="F103" s="20">
        <v>80000</v>
      </c>
    </row>
    <row r="104" spans="1:6" s="1" customFormat="1" ht="14.25">
      <c r="A104" s="34" t="s">
        <v>241</v>
      </c>
      <c r="B104" s="21" t="s">
        <v>24</v>
      </c>
      <c r="C104" s="21" t="s">
        <v>72</v>
      </c>
      <c r="D104" s="21" t="s">
        <v>251</v>
      </c>
      <c r="E104" s="21" t="s">
        <v>242</v>
      </c>
      <c r="F104" s="20">
        <f>F105</f>
        <v>100000</v>
      </c>
    </row>
    <row r="105" spans="1:6" s="1" customFormat="1" ht="42.75">
      <c r="A105" s="31" t="s">
        <v>243</v>
      </c>
      <c r="B105" s="21" t="s">
        <v>24</v>
      </c>
      <c r="C105" s="21" t="s">
        <v>72</v>
      </c>
      <c r="D105" s="21" t="s">
        <v>251</v>
      </c>
      <c r="E105" s="21" t="s">
        <v>244</v>
      </c>
      <c r="F105" s="20">
        <v>100000</v>
      </c>
    </row>
    <row r="106" spans="1:6" s="1" customFormat="1" ht="57">
      <c r="A106" s="22" t="s">
        <v>334</v>
      </c>
      <c r="B106" s="21" t="s">
        <v>24</v>
      </c>
      <c r="C106" s="21" t="s">
        <v>72</v>
      </c>
      <c r="D106" s="21" t="s">
        <v>320</v>
      </c>
      <c r="E106" s="21"/>
      <c r="F106" s="20">
        <f>F107</f>
        <v>320000</v>
      </c>
    </row>
    <row r="107" spans="1:6" s="1" customFormat="1" ht="14.25">
      <c r="A107" s="59" t="s">
        <v>138</v>
      </c>
      <c r="B107" s="21" t="s">
        <v>24</v>
      </c>
      <c r="C107" s="21" t="s">
        <v>72</v>
      </c>
      <c r="D107" s="21" t="s">
        <v>320</v>
      </c>
      <c r="E107" s="21" t="s">
        <v>38</v>
      </c>
      <c r="F107" s="20">
        <v>320000</v>
      </c>
    </row>
    <row r="108" spans="1:6" s="1" customFormat="1" ht="15">
      <c r="A108" s="6" t="s">
        <v>76</v>
      </c>
      <c r="B108" s="21" t="s">
        <v>24</v>
      </c>
      <c r="C108" s="21" t="s">
        <v>77</v>
      </c>
      <c r="D108" s="21"/>
      <c r="E108" s="21"/>
      <c r="F108" s="20">
        <f>F109+F113</f>
        <v>1085160</v>
      </c>
    </row>
    <row r="109" spans="1:6" s="1" customFormat="1" ht="15">
      <c r="A109" s="6" t="s">
        <v>366</v>
      </c>
      <c r="B109" s="21" t="s">
        <v>24</v>
      </c>
      <c r="C109" s="21" t="s">
        <v>102</v>
      </c>
      <c r="D109" s="21"/>
      <c r="E109" s="21"/>
      <c r="F109" s="20">
        <f>F110</f>
        <v>30743</v>
      </c>
    </row>
    <row r="110" spans="1:6" s="1" customFormat="1" ht="14.25">
      <c r="A110" s="7" t="s">
        <v>44</v>
      </c>
      <c r="B110" s="21" t="s">
        <v>24</v>
      </c>
      <c r="C110" s="21" t="s">
        <v>102</v>
      </c>
      <c r="D110" s="21" t="s">
        <v>45</v>
      </c>
      <c r="E110" s="21"/>
      <c r="F110" s="20">
        <f>F111</f>
        <v>30743</v>
      </c>
    </row>
    <row r="111" spans="1:6" s="1" customFormat="1" ht="71.25">
      <c r="A111" s="24" t="s">
        <v>168</v>
      </c>
      <c r="B111" s="21" t="s">
        <v>24</v>
      </c>
      <c r="C111" s="21" t="s">
        <v>102</v>
      </c>
      <c r="D111" s="21" t="s">
        <v>361</v>
      </c>
      <c r="E111" s="21"/>
      <c r="F111" s="20">
        <f>F112</f>
        <v>30743</v>
      </c>
    </row>
    <row r="112" spans="1:6" s="1" customFormat="1" ht="14.25">
      <c r="A112" s="23" t="s">
        <v>138</v>
      </c>
      <c r="B112" s="21" t="s">
        <v>24</v>
      </c>
      <c r="C112" s="21" t="s">
        <v>102</v>
      </c>
      <c r="D112" s="21" t="s">
        <v>361</v>
      </c>
      <c r="E112" s="21" t="s">
        <v>38</v>
      </c>
      <c r="F112" s="20">
        <v>30743</v>
      </c>
    </row>
    <row r="113" spans="1:6" s="1" customFormat="1" ht="15">
      <c r="A113" s="6" t="s">
        <v>11</v>
      </c>
      <c r="B113" s="21" t="s">
        <v>24</v>
      </c>
      <c r="C113" s="21" t="s">
        <v>78</v>
      </c>
      <c r="D113" s="21"/>
      <c r="E113" s="21"/>
      <c r="F113" s="20">
        <f>F114+F117</f>
        <v>1054417</v>
      </c>
    </row>
    <row r="114" spans="1:6" s="1" customFormat="1" ht="28.5">
      <c r="A114" s="45" t="s">
        <v>252</v>
      </c>
      <c r="B114" s="21" t="s">
        <v>24</v>
      </c>
      <c r="C114" s="21" t="s">
        <v>78</v>
      </c>
      <c r="D114" s="21" t="s">
        <v>253</v>
      </c>
      <c r="E114" s="21"/>
      <c r="F114" s="20">
        <f>F115</f>
        <v>605417</v>
      </c>
    </row>
    <row r="115" spans="1:6" s="1" customFormat="1" ht="14.25">
      <c r="A115" s="27" t="s">
        <v>255</v>
      </c>
      <c r="B115" s="21" t="s">
        <v>24</v>
      </c>
      <c r="C115" s="21" t="s">
        <v>78</v>
      </c>
      <c r="D115" s="21" t="s">
        <v>254</v>
      </c>
      <c r="E115" s="21"/>
      <c r="F115" s="20">
        <f>F116</f>
        <v>605417</v>
      </c>
    </row>
    <row r="116" spans="1:6" s="1" customFormat="1" ht="12.75" customHeight="1">
      <c r="A116" s="23" t="s">
        <v>138</v>
      </c>
      <c r="B116" s="21" t="s">
        <v>24</v>
      </c>
      <c r="C116" s="21" t="s">
        <v>78</v>
      </c>
      <c r="D116" s="21" t="s">
        <v>254</v>
      </c>
      <c r="E116" s="21" t="s">
        <v>38</v>
      </c>
      <c r="F116" s="20">
        <v>605417</v>
      </c>
    </row>
    <row r="117" spans="1:6" s="1" customFormat="1" ht="12.75" customHeight="1">
      <c r="A117" s="7" t="s">
        <v>73</v>
      </c>
      <c r="B117" s="21" t="s">
        <v>24</v>
      </c>
      <c r="C117" s="21" t="s">
        <v>78</v>
      </c>
      <c r="D117" s="21" t="s">
        <v>74</v>
      </c>
      <c r="E117" s="21"/>
      <c r="F117" s="20">
        <f>F122+F120+F118</f>
        <v>449000</v>
      </c>
    </row>
    <row r="118" spans="1:6" s="1" customFormat="1" ht="57">
      <c r="A118" s="48" t="s">
        <v>256</v>
      </c>
      <c r="B118" s="21" t="s">
        <v>24</v>
      </c>
      <c r="C118" s="21" t="s">
        <v>78</v>
      </c>
      <c r="D118" s="21" t="s">
        <v>335</v>
      </c>
      <c r="E118" s="21"/>
      <c r="F118" s="20">
        <f>F119</f>
        <v>35000</v>
      </c>
    </row>
    <row r="119" spans="1:6" s="1" customFormat="1" ht="12.75" customHeight="1">
      <c r="A119" s="46" t="s">
        <v>18</v>
      </c>
      <c r="B119" s="21" t="s">
        <v>24</v>
      </c>
      <c r="C119" s="21" t="s">
        <v>78</v>
      </c>
      <c r="D119" s="21" t="s">
        <v>335</v>
      </c>
      <c r="E119" s="21" t="s">
        <v>270</v>
      </c>
      <c r="F119" s="20">
        <v>35000</v>
      </c>
    </row>
    <row r="120" spans="1:6" s="1" customFormat="1" ht="42.75">
      <c r="A120" s="47" t="s">
        <v>351</v>
      </c>
      <c r="B120" s="21" t="s">
        <v>24</v>
      </c>
      <c r="C120" s="21" t="s">
        <v>78</v>
      </c>
      <c r="D120" s="21" t="s">
        <v>336</v>
      </c>
      <c r="E120" s="21"/>
      <c r="F120" s="20">
        <f>F121</f>
        <v>63000</v>
      </c>
    </row>
    <row r="121" spans="1:6" s="1" customFormat="1" ht="12.75" customHeight="1">
      <c r="A121" s="46" t="s">
        <v>18</v>
      </c>
      <c r="B121" s="21" t="s">
        <v>24</v>
      </c>
      <c r="C121" s="21" t="s">
        <v>78</v>
      </c>
      <c r="D121" s="21" t="s">
        <v>336</v>
      </c>
      <c r="E121" s="21" t="s">
        <v>270</v>
      </c>
      <c r="F121" s="20">
        <v>63000</v>
      </c>
    </row>
    <row r="122" spans="1:6" s="1" customFormat="1" ht="28.5">
      <c r="A122" s="47" t="s">
        <v>339</v>
      </c>
      <c r="B122" s="21" t="s">
        <v>24</v>
      </c>
      <c r="C122" s="21" t="s">
        <v>78</v>
      </c>
      <c r="D122" s="21" t="s">
        <v>337</v>
      </c>
      <c r="E122" s="21"/>
      <c r="F122" s="20">
        <f>F123</f>
        <v>351000</v>
      </c>
    </row>
    <row r="123" spans="1:6" s="1" customFormat="1" ht="12.75" customHeight="1">
      <c r="A123" s="46" t="s">
        <v>18</v>
      </c>
      <c r="B123" s="21" t="s">
        <v>24</v>
      </c>
      <c r="C123" s="21" t="s">
        <v>78</v>
      </c>
      <c r="D123" s="21" t="s">
        <v>337</v>
      </c>
      <c r="E123" s="21" t="s">
        <v>270</v>
      </c>
      <c r="F123" s="20">
        <f>351000</f>
        <v>351000</v>
      </c>
    </row>
    <row r="124" spans="1:6" s="1" customFormat="1" ht="15">
      <c r="A124" s="14" t="s">
        <v>88</v>
      </c>
      <c r="B124" s="25" t="s">
        <v>24</v>
      </c>
      <c r="C124" s="25" t="s">
        <v>89</v>
      </c>
      <c r="D124" s="25"/>
      <c r="E124" s="25"/>
      <c r="F124" s="26">
        <f>F125+F129+F196+F202</f>
        <v>129168004</v>
      </c>
    </row>
    <row r="125" spans="1:6" s="1" customFormat="1" ht="15">
      <c r="A125" s="14" t="s">
        <v>16</v>
      </c>
      <c r="B125" s="25" t="s">
        <v>24</v>
      </c>
      <c r="C125" s="25" t="s">
        <v>90</v>
      </c>
      <c r="D125" s="25"/>
      <c r="E125" s="25"/>
      <c r="F125" s="26">
        <f>F126</f>
        <v>9226685</v>
      </c>
    </row>
    <row r="126" spans="1:6" s="1" customFormat="1" ht="14.25">
      <c r="A126" s="13" t="s">
        <v>219</v>
      </c>
      <c r="B126" s="25" t="s">
        <v>24</v>
      </c>
      <c r="C126" s="25" t="s">
        <v>90</v>
      </c>
      <c r="D126" s="25" t="s">
        <v>218</v>
      </c>
      <c r="E126" s="25"/>
      <c r="F126" s="26">
        <f>F127</f>
        <v>9226685</v>
      </c>
    </row>
    <row r="127" spans="1:6" s="1" customFormat="1" ht="71.25">
      <c r="A127" s="38" t="s">
        <v>181</v>
      </c>
      <c r="B127" s="25" t="s">
        <v>24</v>
      </c>
      <c r="C127" s="25" t="s">
        <v>90</v>
      </c>
      <c r="D127" s="25" t="s">
        <v>257</v>
      </c>
      <c r="E127" s="25"/>
      <c r="F127" s="26">
        <f>F128</f>
        <v>9226685</v>
      </c>
    </row>
    <row r="128" spans="1:6" s="1" customFormat="1" ht="14.25">
      <c r="A128" s="37" t="s">
        <v>258</v>
      </c>
      <c r="B128" s="25" t="s">
        <v>24</v>
      </c>
      <c r="C128" s="25" t="s">
        <v>90</v>
      </c>
      <c r="D128" s="25" t="s">
        <v>257</v>
      </c>
      <c r="E128" s="25" t="s">
        <v>61</v>
      </c>
      <c r="F128" s="26">
        <v>9226685</v>
      </c>
    </row>
    <row r="129" spans="1:6" s="1" customFormat="1" ht="15">
      <c r="A129" s="6" t="s">
        <v>17</v>
      </c>
      <c r="B129" s="21" t="s">
        <v>24</v>
      </c>
      <c r="C129" s="21" t="s">
        <v>93</v>
      </c>
      <c r="D129" s="21"/>
      <c r="E129" s="21"/>
      <c r="F129" s="20">
        <f>F130+F157+F191+F151</f>
        <v>111044464</v>
      </c>
    </row>
    <row r="130" spans="1:6" s="1" customFormat="1" ht="14.25">
      <c r="A130" s="7" t="s">
        <v>91</v>
      </c>
      <c r="B130" s="21" t="s">
        <v>24</v>
      </c>
      <c r="C130" s="21" t="s">
        <v>93</v>
      </c>
      <c r="D130" s="21" t="s">
        <v>92</v>
      </c>
      <c r="E130" s="21"/>
      <c r="F130" s="20">
        <f>F131+F135+F137+F142</f>
        <v>17126872</v>
      </c>
    </row>
    <row r="131" spans="1:6" s="1" customFormat="1" ht="42.75">
      <c r="A131" s="30" t="s">
        <v>184</v>
      </c>
      <c r="B131" s="25" t="s">
        <v>24</v>
      </c>
      <c r="C131" s="25" t="s">
        <v>93</v>
      </c>
      <c r="D131" s="25" t="s">
        <v>185</v>
      </c>
      <c r="E131" s="25"/>
      <c r="F131" s="26">
        <f>F132</f>
        <v>1187310</v>
      </c>
    </row>
    <row r="132" spans="1:6" s="1" customFormat="1" ht="14.25">
      <c r="A132" s="37" t="s">
        <v>260</v>
      </c>
      <c r="B132" s="25" t="s">
        <v>24</v>
      </c>
      <c r="C132" s="25" t="s">
        <v>93</v>
      </c>
      <c r="D132" s="25" t="s">
        <v>185</v>
      </c>
      <c r="E132" s="25" t="s">
        <v>261</v>
      </c>
      <c r="F132" s="26">
        <f>F133</f>
        <v>1187310</v>
      </c>
    </row>
    <row r="133" spans="1:6" s="1" customFormat="1" ht="14.25">
      <c r="A133" s="37" t="s">
        <v>265</v>
      </c>
      <c r="B133" s="25" t="s">
        <v>24</v>
      </c>
      <c r="C133" s="25" t="s">
        <v>93</v>
      </c>
      <c r="D133" s="25" t="s">
        <v>185</v>
      </c>
      <c r="E133" s="25" t="s">
        <v>266</v>
      </c>
      <c r="F133" s="26">
        <f>F134</f>
        <v>1187310</v>
      </c>
    </row>
    <row r="134" spans="1:6" s="1" customFormat="1" ht="28.5">
      <c r="A134" s="37" t="s">
        <v>268</v>
      </c>
      <c r="B134" s="25" t="s">
        <v>24</v>
      </c>
      <c r="C134" s="25" t="s">
        <v>93</v>
      </c>
      <c r="D134" s="25" t="s">
        <v>185</v>
      </c>
      <c r="E134" s="25" t="s">
        <v>267</v>
      </c>
      <c r="F134" s="26">
        <v>1187310</v>
      </c>
    </row>
    <row r="135" spans="1:6" s="1" customFormat="1" ht="14.25">
      <c r="A135" s="24" t="s">
        <v>18</v>
      </c>
      <c r="B135" s="21" t="s">
        <v>24</v>
      </c>
      <c r="C135" s="21" t="s">
        <v>93</v>
      </c>
      <c r="D135" s="21" t="s">
        <v>121</v>
      </c>
      <c r="E135" s="21"/>
      <c r="F135" s="20">
        <f>F136</f>
        <v>250000</v>
      </c>
    </row>
    <row r="136" spans="1:6" s="1" customFormat="1" ht="12.75" customHeight="1">
      <c r="A136" s="23" t="s">
        <v>18</v>
      </c>
      <c r="B136" s="21" t="s">
        <v>24</v>
      </c>
      <c r="C136" s="21" t="s">
        <v>93</v>
      </c>
      <c r="D136" s="21" t="s">
        <v>121</v>
      </c>
      <c r="E136" s="21" t="s">
        <v>270</v>
      </c>
      <c r="F136" s="20">
        <v>250000</v>
      </c>
    </row>
    <row r="137" spans="1:6" s="1" customFormat="1" ht="28.5">
      <c r="A137" s="30" t="s">
        <v>186</v>
      </c>
      <c r="B137" s="25" t="s">
        <v>24</v>
      </c>
      <c r="C137" s="25" t="s">
        <v>93</v>
      </c>
      <c r="D137" s="25" t="s">
        <v>187</v>
      </c>
      <c r="E137" s="25"/>
      <c r="F137" s="26">
        <f>F138</f>
        <v>13642478</v>
      </c>
    </row>
    <row r="138" spans="1:6" s="1" customFormat="1" ht="28.5">
      <c r="A138" s="30" t="s">
        <v>307</v>
      </c>
      <c r="B138" s="25" t="s">
        <v>24</v>
      </c>
      <c r="C138" s="25" t="s">
        <v>308</v>
      </c>
      <c r="D138" s="25" t="s">
        <v>309</v>
      </c>
      <c r="E138" s="25"/>
      <c r="F138" s="26">
        <f>F139</f>
        <v>13642478</v>
      </c>
    </row>
    <row r="139" spans="1:6" s="1" customFormat="1" ht="14.25">
      <c r="A139" s="37" t="s">
        <v>260</v>
      </c>
      <c r="B139" s="25" t="s">
        <v>24</v>
      </c>
      <c r="C139" s="25" t="s">
        <v>93</v>
      </c>
      <c r="D139" s="25" t="s">
        <v>309</v>
      </c>
      <c r="E139" s="25" t="s">
        <v>261</v>
      </c>
      <c r="F139" s="26">
        <f>F140</f>
        <v>13642478</v>
      </c>
    </row>
    <row r="140" spans="1:6" s="1" customFormat="1" ht="14.25">
      <c r="A140" s="37" t="s">
        <v>265</v>
      </c>
      <c r="B140" s="25" t="s">
        <v>24</v>
      </c>
      <c r="C140" s="25" t="s">
        <v>93</v>
      </c>
      <c r="D140" s="25" t="s">
        <v>309</v>
      </c>
      <c r="E140" s="25" t="s">
        <v>266</v>
      </c>
      <c r="F140" s="26">
        <f>F141</f>
        <v>13642478</v>
      </c>
    </row>
    <row r="141" spans="1:6" s="1" customFormat="1" ht="28.5">
      <c r="A141" s="37" t="s">
        <v>268</v>
      </c>
      <c r="B141" s="25" t="s">
        <v>24</v>
      </c>
      <c r="C141" s="25" t="s">
        <v>93</v>
      </c>
      <c r="D141" s="25" t="s">
        <v>309</v>
      </c>
      <c r="E141" s="25" t="s">
        <v>267</v>
      </c>
      <c r="F141" s="26">
        <v>13642478</v>
      </c>
    </row>
    <row r="142" spans="1:6" s="1" customFormat="1" ht="85.5">
      <c r="A142" s="38" t="s">
        <v>356</v>
      </c>
      <c r="B142" s="25" t="s">
        <v>24</v>
      </c>
      <c r="C142" s="25" t="s">
        <v>93</v>
      </c>
      <c r="D142" s="25" t="s">
        <v>355</v>
      </c>
      <c r="E142" s="25"/>
      <c r="F142" s="26">
        <f>F143+F147</f>
        <v>2047084</v>
      </c>
    </row>
    <row r="143" spans="1:6" s="11" customFormat="1" ht="99.75">
      <c r="A143" s="39" t="s">
        <v>310</v>
      </c>
      <c r="B143" s="21" t="s">
        <v>24</v>
      </c>
      <c r="C143" s="21" t="s">
        <v>93</v>
      </c>
      <c r="D143" s="21" t="s">
        <v>149</v>
      </c>
      <c r="E143" s="21"/>
      <c r="F143" s="20">
        <f>F144</f>
        <v>699898</v>
      </c>
    </row>
    <row r="144" spans="1:6" s="11" customFormat="1" ht="15" customHeight="1">
      <c r="A144" s="37" t="s">
        <v>260</v>
      </c>
      <c r="B144" s="21" t="s">
        <v>24</v>
      </c>
      <c r="C144" s="21" t="s">
        <v>93</v>
      </c>
      <c r="D144" s="21" t="s">
        <v>149</v>
      </c>
      <c r="E144" s="25" t="s">
        <v>261</v>
      </c>
      <c r="F144" s="20">
        <f>F145</f>
        <v>699898</v>
      </c>
    </row>
    <row r="145" spans="1:6" s="11" customFormat="1" ht="15" customHeight="1">
      <c r="A145" s="37" t="s">
        <v>265</v>
      </c>
      <c r="B145" s="21" t="s">
        <v>24</v>
      </c>
      <c r="C145" s="21" t="s">
        <v>93</v>
      </c>
      <c r="D145" s="21" t="s">
        <v>149</v>
      </c>
      <c r="E145" s="25" t="s">
        <v>266</v>
      </c>
      <c r="F145" s="20">
        <f>F146</f>
        <v>699898</v>
      </c>
    </row>
    <row r="146" spans="1:6" s="11" customFormat="1" ht="28.5">
      <c r="A146" s="37" t="s">
        <v>268</v>
      </c>
      <c r="B146" s="21" t="s">
        <v>24</v>
      </c>
      <c r="C146" s="21" t="s">
        <v>93</v>
      </c>
      <c r="D146" s="21" t="s">
        <v>149</v>
      </c>
      <c r="E146" s="25" t="s">
        <v>267</v>
      </c>
      <c r="F146" s="20">
        <v>699898</v>
      </c>
    </row>
    <row r="147" spans="1:6" s="11" customFormat="1" ht="114">
      <c r="A147" s="39" t="s">
        <v>352</v>
      </c>
      <c r="B147" s="21" t="s">
        <v>24</v>
      </c>
      <c r="C147" s="21" t="s">
        <v>93</v>
      </c>
      <c r="D147" s="21" t="s">
        <v>319</v>
      </c>
      <c r="E147" s="21"/>
      <c r="F147" s="20">
        <f>F148</f>
        <v>1347186</v>
      </c>
    </row>
    <row r="148" spans="1:6" s="11" customFormat="1" ht="14.25">
      <c r="A148" s="37" t="s">
        <v>260</v>
      </c>
      <c r="B148" s="21" t="s">
        <v>24</v>
      </c>
      <c r="C148" s="21" t="s">
        <v>93</v>
      </c>
      <c r="D148" s="21" t="s">
        <v>319</v>
      </c>
      <c r="E148" s="25" t="s">
        <v>261</v>
      </c>
      <c r="F148" s="20">
        <f>F149</f>
        <v>1347186</v>
      </c>
    </row>
    <row r="149" spans="1:6" s="11" customFormat="1" ht="14.25">
      <c r="A149" s="37" t="s">
        <v>265</v>
      </c>
      <c r="B149" s="21" t="s">
        <v>24</v>
      </c>
      <c r="C149" s="21" t="s">
        <v>93</v>
      </c>
      <c r="D149" s="21" t="s">
        <v>319</v>
      </c>
      <c r="E149" s="25" t="s">
        <v>266</v>
      </c>
      <c r="F149" s="20">
        <f>F150</f>
        <v>1347186</v>
      </c>
    </row>
    <row r="150" spans="1:6" s="11" customFormat="1" ht="28.5">
      <c r="A150" s="37" t="s">
        <v>268</v>
      </c>
      <c r="B150" s="21" t="s">
        <v>24</v>
      </c>
      <c r="C150" s="21" t="s">
        <v>93</v>
      </c>
      <c r="D150" s="21" t="s">
        <v>319</v>
      </c>
      <c r="E150" s="25" t="s">
        <v>267</v>
      </c>
      <c r="F150" s="20">
        <v>1347186</v>
      </c>
    </row>
    <row r="151" spans="1:6" s="11" customFormat="1" ht="14.25">
      <c r="A151" s="7" t="s">
        <v>1</v>
      </c>
      <c r="B151" s="21" t="s">
        <v>24</v>
      </c>
      <c r="C151" s="21" t="s">
        <v>93</v>
      </c>
      <c r="D151" s="21" t="s">
        <v>2</v>
      </c>
      <c r="E151" s="21"/>
      <c r="F151" s="20">
        <f>F152</f>
        <v>1000000</v>
      </c>
    </row>
    <row r="152" spans="1:6" s="11" customFormat="1" ht="28.5">
      <c r="A152" s="30" t="s">
        <v>357</v>
      </c>
      <c r="B152" s="25" t="s">
        <v>24</v>
      </c>
      <c r="C152" s="25" t="s">
        <v>93</v>
      </c>
      <c r="D152" s="21" t="s">
        <v>198</v>
      </c>
      <c r="E152" s="21"/>
      <c r="F152" s="20">
        <f>F153</f>
        <v>1000000</v>
      </c>
    </row>
    <row r="153" spans="1:6" s="11" customFormat="1" ht="42.75">
      <c r="A153" s="30" t="s">
        <v>271</v>
      </c>
      <c r="B153" s="25" t="s">
        <v>24</v>
      </c>
      <c r="C153" s="25" t="s">
        <v>93</v>
      </c>
      <c r="D153" s="25" t="s">
        <v>285</v>
      </c>
      <c r="E153" s="25"/>
      <c r="F153" s="26">
        <f>F154</f>
        <v>1000000</v>
      </c>
    </row>
    <row r="154" spans="1:6" s="11" customFormat="1" ht="14.25">
      <c r="A154" s="37" t="s">
        <v>260</v>
      </c>
      <c r="B154" s="25" t="s">
        <v>24</v>
      </c>
      <c r="C154" s="25" t="s">
        <v>93</v>
      </c>
      <c r="D154" s="25" t="s">
        <v>285</v>
      </c>
      <c r="E154" s="25" t="s">
        <v>261</v>
      </c>
      <c r="F154" s="20">
        <f>F155</f>
        <v>1000000</v>
      </c>
    </row>
    <row r="155" spans="1:6" s="11" customFormat="1" ht="28.5">
      <c r="A155" s="50" t="s">
        <v>263</v>
      </c>
      <c r="B155" s="25" t="s">
        <v>24</v>
      </c>
      <c r="C155" s="25" t="s">
        <v>93</v>
      </c>
      <c r="D155" s="25" t="s">
        <v>285</v>
      </c>
      <c r="E155" s="25" t="s">
        <v>262</v>
      </c>
      <c r="F155" s="20">
        <f>F156</f>
        <v>1000000</v>
      </c>
    </row>
    <row r="156" spans="1:6" s="11" customFormat="1" ht="14.25">
      <c r="A156" s="51" t="s">
        <v>272</v>
      </c>
      <c r="B156" s="25" t="s">
        <v>24</v>
      </c>
      <c r="C156" s="25" t="s">
        <v>93</v>
      </c>
      <c r="D156" s="25" t="s">
        <v>285</v>
      </c>
      <c r="E156" s="25" t="s">
        <v>273</v>
      </c>
      <c r="F156" s="20">
        <v>1000000</v>
      </c>
    </row>
    <row r="157" spans="1:6" s="1" customFormat="1" ht="14.25">
      <c r="A157" s="13" t="s">
        <v>219</v>
      </c>
      <c r="B157" s="25" t="s">
        <v>24</v>
      </c>
      <c r="C157" s="25" t="s">
        <v>93</v>
      </c>
      <c r="D157" s="25" t="s">
        <v>218</v>
      </c>
      <c r="E157" s="25"/>
      <c r="F157" s="26">
        <f>F158</f>
        <v>91417592</v>
      </c>
    </row>
    <row r="158" spans="1:6" s="1" customFormat="1" ht="28.5">
      <c r="A158" s="30" t="s">
        <v>182</v>
      </c>
      <c r="B158" s="25" t="s">
        <v>24</v>
      </c>
      <c r="C158" s="25" t="s">
        <v>93</v>
      </c>
      <c r="D158" s="25" t="s">
        <v>274</v>
      </c>
      <c r="E158" s="25"/>
      <c r="F158" s="26">
        <f>F159+F163+F167+F171+F175+F179+F183+F187</f>
        <v>91417592</v>
      </c>
    </row>
    <row r="159" spans="1:6" s="1" customFormat="1" ht="85.5">
      <c r="A159" s="38" t="s">
        <v>277</v>
      </c>
      <c r="B159" s="25" t="s">
        <v>24</v>
      </c>
      <c r="C159" s="25" t="s">
        <v>93</v>
      </c>
      <c r="D159" s="25" t="s">
        <v>276</v>
      </c>
      <c r="E159" s="25"/>
      <c r="F159" s="26">
        <f>F160</f>
        <v>13900903</v>
      </c>
    </row>
    <row r="160" spans="1:6" s="1" customFormat="1" ht="14.25">
      <c r="A160" s="37" t="s">
        <v>260</v>
      </c>
      <c r="B160" s="25" t="s">
        <v>24</v>
      </c>
      <c r="C160" s="25" t="s">
        <v>93</v>
      </c>
      <c r="D160" s="25" t="s">
        <v>276</v>
      </c>
      <c r="E160" s="25" t="s">
        <v>261</v>
      </c>
      <c r="F160" s="26">
        <f>F161</f>
        <v>13900903</v>
      </c>
    </row>
    <row r="161" spans="1:6" s="1" customFormat="1" ht="14.25">
      <c r="A161" s="37" t="s">
        <v>265</v>
      </c>
      <c r="B161" s="25" t="s">
        <v>24</v>
      </c>
      <c r="C161" s="25" t="s">
        <v>93</v>
      </c>
      <c r="D161" s="25" t="s">
        <v>276</v>
      </c>
      <c r="E161" s="25" t="s">
        <v>266</v>
      </c>
      <c r="F161" s="26">
        <f>F162</f>
        <v>13900903</v>
      </c>
    </row>
    <row r="162" spans="1:6" s="1" customFormat="1" ht="28.5">
      <c r="A162" s="37" t="s">
        <v>268</v>
      </c>
      <c r="B162" s="25" t="s">
        <v>24</v>
      </c>
      <c r="C162" s="25" t="s">
        <v>93</v>
      </c>
      <c r="D162" s="25" t="s">
        <v>276</v>
      </c>
      <c r="E162" s="25" t="s">
        <v>267</v>
      </c>
      <c r="F162" s="26">
        <v>13900903</v>
      </c>
    </row>
    <row r="163" spans="1:6" s="1" customFormat="1" ht="142.5">
      <c r="A163" s="30" t="s">
        <v>303</v>
      </c>
      <c r="B163" s="25" t="s">
        <v>24</v>
      </c>
      <c r="C163" s="25" t="s">
        <v>93</v>
      </c>
      <c r="D163" s="25" t="s">
        <v>302</v>
      </c>
      <c r="E163" s="25"/>
      <c r="F163" s="26">
        <f>F164</f>
        <v>597358</v>
      </c>
    </row>
    <row r="164" spans="1:6" s="1" customFormat="1" ht="14.25">
      <c r="A164" s="37" t="s">
        <v>260</v>
      </c>
      <c r="B164" s="25" t="s">
        <v>24</v>
      </c>
      <c r="C164" s="25" t="s">
        <v>93</v>
      </c>
      <c r="D164" s="25" t="s">
        <v>302</v>
      </c>
      <c r="E164" s="25" t="s">
        <v>261</v>
      </c>
      <c r="F164" s="26">
        <f>F165</f>
        <v>597358</v>
      </c>
    </row>
    <row r="165" spans="1:6" s="1" customFormat="1" ht="14.25">
      <c r="A165" s="37" t="s">
        <v>265</v>
      </c>
      <c r="B165" s="25" t="s">
        <v>24</v>
      </c>
      <c r="C165" s="25" t="s">
        <v>93</v>
      </c>
      <c r="D165" s="25" t="s">
        <v>302</v>
      </c>
      <c r="E165" s="25" t="s">
        <v>266</v>
      </c>
      <c r="F165" s="26">
        <f>F166</f>
        <v>597358</v>
      </c>
    </row>
    <row r="166" spans="1:6" s="1" customFormat="1" ht="28.5">
      <c r="A166" s="37" t="s">
        <v>268</v>
      </c>
      <c r="B166" s="25" t="s">
        <v>24</v>
      </c>
      <c r="C166" s="25" t="s">
        <v>93</v>
      </c>
      <c r="D166" s="25" t="s">
        <v>302</v>
      </c>
      <c r="E166" s="25" t="s">
        <v>267</v>
      </c>
      <c r="F166" s="26">
        <v>597358</v>
      </c>
    </row>
    <row r="167" spans="1:6" s="1" customFormat="1" ht="85.5">
      <c r="A167" s="30" t="s">
        <v>190</v>
      </c>
      <c r="B167" s="25" t="s">
        <v>24</v>
      </c>
      <c r="C167" s="25" t="s">
        <v>93</v>
      </c>
      <c r="D167" s="25" t="s">
        <v>275</v>
      </c>
      <c r="E167" s="25"/>
      <c r="F167" s="26">
        <f>F168</f>
        <v>9930318</v>
      </c>
    </row>
    <row r="168" spans="1:6" s="1" customFormat="1" ht="14.25">
      <c r="A168" s="37" t="s">
        <v>260</v>
      </c>
      <c r="B168" s="25" t="s">
        <v>24</v>
      </c>
      <c r="C168" s="25" t="s">
        <v>93</v>
      </c>
      <c r="D168" s="25" t="s">
        <v>275</v>
      </c>
      <c r="E168" s="25" t="s">
        <v>261</v>
      </c>
      <c r="F168" s="26">
        <f>F169</f>
        <v>9930318</v>
      </c>
    </row>
    <row r="169" spans="1:6" s="1" customFormat="1" ht="14.25">
      <c r="A169" s="37" t="s">
        <v>265</v>
      </c>
      <c r="B169" s="25" t="s">
        <v>24</v>
      </c>
      <c r="C169" s="25" t="s">
        <v>93</v>
      </c>
      <c r="D169" s="25" t="s">
        <v>275</v>
      </c>
      <c r="E169" s="25" t="s">
        <v>266</v>
      </c>
      <c r="F169" s="26">
        <f>F170</f>
        <v>9930318</v>
      </c>
    </row>
    <row r="170" spans="1:6" s="1" customFormat="1" ht="28.5">
      <c r="A170" s="37" t="s">
        <v>268</v>
      </c>
      <c r="B170" s="25" t="s">
        <v>24</v>
      </c>
      <c r="C170" s="25" t="s">
        <v>93</v>
      </c>
      <c r="D170" s="25" t="s">
        <v>275</v>
      </c>
      <c r="E170" s="25" t="s">
        <v>267</v>
      </c>
      <c r="F170" s="26">
        <v>9930318</v>
      </c>
    </row>
    <row r="171" spans="1:6" s="1" customFormat="1" ht="28.5">
      <c r="A171" s="52" t="s">
        <v>193</v>
      </c>
      <c r="B171" s="25" t="s">
        <v>24</v>
      </c>
      <c r="C171" s="25" t="s">
        <v>93</v>
      </c>
      <c r="D171" s="25" t="s">
        <v>306</v>
      </c>
      <c r="E171" s="25"/>
      <c r="F171" s="26">
        <f>F172</f>
        <v>5662725</v>
      </c>
    </row>
    <row r="172" spans="1:6" s="1" customFormat="1" ht="14.25">
      <c r="A172" s="37" t="s">
        <v>260</v>
      </c>
      <c r="B172" s="25" t="s">
        <v>24</v>
      </c>
      <c r="C172" s="25" t="s">
        <v>93</v>
      </c>
      <c r="D172" s="25" t="s">
        <v>306</v>
      </c>
      <c r="E172" s="25" t="s">
        <v>261</v>
      </c>
      <c r="F172" s="26">
        <f>F173</f>
        <v>5662725</v>
      </c>
    </row>
    <row r="173" spans="1:6" s="1" customFormat="1" ht="14.25">
      <c r="A173" s="37" t="s">
        <v>265</v>
      </c>
      <c r="B173" s="25" t="s">
        <v>24</v>
      </c>
      <c r="C173" s="25" t="s">
        <v>93</v>
      </c>
      <c r="D173" s="25" t="s">
        <v>306</v>
      </c>
      <c r="E173" s="25" t="s">
        <v>266</v>
      </c>
      <c r="F173" s="26">
        <f>F174</f>
        <v>5662725</v>
      </c>
    </row>
    <row r="174" spans="1:6" s="1" customFormat="1" ht="28.5">
      <c r="A174" s="37" t="s">
        <v>268</v>
      </c>
      <c r="B174" s="25" t="s">
        <v>24</v>
      </c>
      <c r="C174" s="25" t="s">
        <v>93</v>
      </c>
      <c r="D174" s="25" t="s">
        <v>306</v>
      </c>
      <c r="E174" s="25" t="s">
        <v>267</v>
      </c>
      <c r="F174" s="26">
        <v>5662725</v>
      </c>
    </row>
    <row r="175" spans="1:6" s="1" customFormat="1" ht="85.5">
      <c r="A175" s="52" t="s">
        <v>188</v>
      </c>
      <c r="B175" s="25" t="s">
        <v>24</v>
      </c>
      <c r="C175" s="25" t="s">
        <v>93</v>
      </c>
      <c r="D175" s="25" t="s">
        <v>301</v>
      </c>
      <c r="E175" s="25"/>
      <c r="F175" s="26">
        <f>F176</f>
        <v>15324115</v>
      </c>
    </row>
    <row r="176" spans="1:6" s="1" customFormat="1" ht="14.25">
      <c r="A176" s="37" t="s">
        <v>260</v>
      </c>
      <c r="B176" s="25" t="s">
        <v>24</v>
      </c>
      <c r="C176" s="25" t="s">
        <v>93</v>
      </c>
      <c r="D176" s="25" t="s">
        <v>301</v>
      </c>
      <c r="E176" s="25" t="s">
        <v>261</v>
      </c>
      <c r="F176" s="26">
        <f>F177</f>
        <v>15324115</v>
      </c>
    </row>
    <row r="177" spans="1:6" s="1" customFormat="1" ht="14.25">
      <c r="A177" s="37" t="s">
        <v>265</v>
      </c>
      <c r="B177" s="25" t="s">
        <v>24</v>
      </c>
      <c r="C177" s="25" t="s">
        <v>93</v>
      </c>
      <c r="D177" s="25" t="s">
        <v>301</v>
      </c>
      <c r="E177" s="25" t="s">
        <v>266</v>
      </c>
      <c r="F177" s="26">
        <f>F178</f>
        <v>15324115</v>
      </c>
    </row>
    <row r="178" spans="1:6" s="1" customFormat="1" ht="28.5">
      <c r="A178" s="37" t="s">
        <v>268</v>
      </c>
      <c r="B178" s="25" t="s">
        <v>24</v>
      </c>
      <c r="C178" s="25" t="s">
        <v>93</v>
      </c>
      <c r="D178" s="25" t="s">
        <v>301</v>
      </c>
      <c r="E178" s="25" t="s">
        <v>267</v>
      </c>
      <c r="F178" s="26">
        <v>15324115</v>
      </c>
    </row>
    <row r="179" spans="1:6" s="1" customFormat="1" ht="142.5">
      <c r="A179" s="52" t="s">
        <v>298</v>
      </c>
      <c r="B179" s="25" t="s">
        <v>24</v>
      </c>
      <c r="C179" s="25" t="s">
        <v>93</v>
      </c>
      <c r="D179" s="25" t="s">
        <v>297</v>
      </c>
      <c r="E179" s="25"/>
      <c r="F179" s="26">
        <f>F180</f>
        <v>522799</v>
      </c>
    </row>
    <row r="180" spans="1:6" s="1" customFormat="1" ht="14.25">
      <c r="A180" s="37" t="s">
        <v>260</v>
      </c>
      <c r="B180" s="25" t="s">
        <v>24</v>
      </c>
      <c r="C180" s="25" t="s">
        <v>93</v>
      </c>
      <c r="D180" s="25" t="s">
        <v>297</v>
      </c>
      <c r="E180" s="25" t="s">
        <v>261</v>
      </c>
      <c r="F180" s="26">
        <f>F181</f>
        <v>522799</v>
      </c>
    </row>
    <row r="181" spans="1:6" s="1" customFormat="1" ht="14.25">
      <c r="A181" s="37" t="s">
        <v>265</v>
      </c>
      <c r="B181" s="25" t="s">
        <v>24</v>
      </c>
      <c r="C181" s="25" t="s">
        <v>93</v>
      </c>
      <c r="D181" s="25" t="s">
        <v>297</v>
      </c>
      <c r="E181" s="25" t="s">
        <v>266</v>
      </c>
      <c r="F181" s="26">
        <f>F182</f>
        <v>522799</v>
      </c>
    </row>
    <row r="182" spans="1:6" s="1" customFormat="1" ht="28.5">
      <c r="A182" s="37" t="s">
        <v>268</v>
      </c>
      <c r="B182" s="25" t="s">
        <v>24</v>
      </c>
      <c r="C182" s="25" t="s">
        <v>93</v>
      </c>
      <c r="D182" s="25" t="s">
        <v>297</v>
      </c>
      <c r="E182" s="25" t="s">
        <v>267</v>
      </c>
      <c r="F182" s="26">
        <v>522799</v>
      </c>
    </row>
    <row r="183" spans="1:6" s="1" customFormat="1" ht="42.75">
      <c r="A183" s="52" t="s">
        <v>189</v>
      </c>
      <c r="B183" s="25" t="s">
        <v>24</v>
      </c>
      <c r="C183" s="25" t="s">
        <v>93</v>
      </c>
      <c r="D183" s="25" t="s">
        <v>296</v>
      </c>
      <c r="E183" s="25"/>
      <c r="F183" s="26">
        <f>F184</f>
        <v>31284199</v>
      </c>
    </row>
    <row r="184" spans="1:6" s="1" customFormat="1" ht="14.25">
      <c r="A184" s="37" t="s">
        <v>260</v>
      </c>
      <c r="B184" s="25" t="s">
        <v>24</v>
      </c>
      <c r="C184" s="25" t="s">
        <v>93</v>
      </c>
      <c r="D184" s="25" t="s">
        <v>296</v>
      </c>
      <c r="E184" s="25" t="s">
        <v>261</v>
      </c>
      <c r="F184" s="26">
        <f>F185</f>
        <v>31284199</v>
      </c>
    </row>
    <row r="185" spans="1:6" s="1" customFormat="1" ht="14.25">
      <c r="A185" s="37" t="s">
        <v>265</v>
      </c>
      <c r="B185" s="25" t="s">
        <v>24</v>
      </c>
      <c r="C185" s="25" t="s">
        <v>93</v>
      </c>
      <c r="D185" s="25" t="s">
        <v>296</v>
      </c>
      <c r="E185" s="25" t="s">
        <v>266</v>
      </c>
      <c r="F185" s="26">
        <f>F186</f>
        <v>31284199</v>
      </c>
    </row>
    <row r="186" spans="1:6" s="1" customFormat="1" ht="28.5">
      <c r="A186" s="37" t="s">
        <v>268</v>
      </c>
      <c r="B186" s="25" t="s">
        <v>24</v>
      </c>
      <c r="C186" s="25" t="s">
        <v>93</v>
      </c>
      <c r="D186" s="25" t="s">
        <v>296</v>
      </c>
      <c r="E186" s="25" t="s">
        <v>267</v>
      </c>
      <c r="F186" s="26">
        <v>31284199</v>
      </c>
    </row>
    <row r="187" spans="1:6" s="1" customFormat="1" ht="114">
      <c r="A187" s="52" t="s">
        <v>289</v>
      </c>
      <c r="B187" s="25" t="s">
        <v>24</v>
      </c>
      <c r="C187" s="25" t="s">
        <v>93</v>
      </c>
      <c r="D187" s="25" t="s">
        <v>288</v>
      </c>
      <c r="E187" s="25"/>
      <c r="F187" s="26">
        <f>F188</f>
        <v>14195175</v>
      </c>
    </row>
    <row r="188" spans="1:6" s="1" customFormat="1" ht="14.25">
      <c r="A188" s="37" t="s">
        <v>260</v>
      </c>
      <c r="B188" s="25" t="s">
        <v>24</v>
      </c>
      <c r="C188" s="25" t="s">
        <v>93</v>
      </c>
      <c r="D188" s="25" t="s">
        <v>288</v>
      </c>
      <c r="E188" s="25" t="s">
        <v>261</v>
      </c>
      <c r="F188" s="26">
        <f>F189</f>
        <v>14195175</v>
      </c>
    </row>
    <row r="189" spans="1:6" s="1" customFormat="1" ht="14.25">
      <c r="A189" s="37" t="s">
        <v>265</v>
      </c>
      <c r="B189" s="25" t="s">
        <v>24</v>
      </c>
      <c r="C189" s="25" t="s">
        <v>93</v>
      </c>
      <c r="D189" s="25" t="s">
        <v>288</v>
      </c>
      <c r="E189" s="25" t="s">
        <v>266</v>
      </c>
      <c r="F189" s="26">
        <f>F190</f>
        <v>14195175</v>
      </c>
    </row>
    <row r="190" spans="1:6" s="1" customFormat="1" ht="28.5">
      <c r="A190" s="37" t="s">
        <v>268</v>
      </c>
      <c r="B190" s="25" t="s">
        <v>24</v>
      </c>
      <c r="C190" s="25" t="s">
        <v>93</v>
      </c>
      <c r="D190" s="25" t="s">
        <v>288</v>
      </c>
      <c r="E190" s="25" t="s">
        <v>267</v>
      </c>
      <c r="F190" s="26">
        <v>14195175</v>
      </c>
    </row>
    <row r="191" spans="1:6" s="1" customFormat="1" ht="14.25">
      <c r="A191" s="7" t="s">
        <v>73</v>
      </c>
      <c r="B191" s="21" t="s">
        <v>24</v>
      </c>
      <c r="C191" s="21" t="s">
        <v>93</v>
      </c>
      <c r="D191" s="21" t="s">
        <v>74</v>
      </c>
      <c r="E191" s="21"/>
      <c r="F191" s="20">
        <f>F192</f>
        <v>1500000</v>
      </c>
    </row>
    <row r="192" spans="1:6" s="1" customFormat="1" ht="42.75">
      <c r="A192" s="24" t="s">
        <v>173</v>
      </c>
      <c r="B192" s="21" t="s">
        <v>24</v>
      </c>
      <c r="C192" s="21" t="s">
        <v>93</v>
      </c>
      <c r="D192" s="21" t="s">
        <v>174</v>
      </c>
      <c r="E192" s="21"/>
      <c r="F192" s="20">
        <f>F193</f>
        <v>1500000</v>
      </c>
    </row>
    <row r="193" spans="1:6" s="1" customFormat="1" ht="14.25">
      <c r="A193" s="37" t="s">
        <v>260</v>
      </c>
      <c r="B193" s="21" t="s">
        <v>24</v>
      </c>
      <c r="C193" s="21" t="s">
        <v>93</v>
      </c>
      <c r="D193" s="21" t="s">
        <v>174</v>
      </c>
      <c r="E193" s="21" t="s">
        <v>261</v>
      </c>
      <c r="F193" s="20">
        <f>F194</f>
        <v>1500000</v>
      </c>
    </row>
    <row r="194" spans="1:6" s="1" customFormat="1" ht="28.5">
      <c r="A194" s="50" t="s">
        <v>263</v>
      </c>
      <c r="B194" s="21" t="s">
        <v>24</v>
      </c>
      <c r="C194" s="21" t="s">
        <v>93</v>
      </c>
      <c r="D194" s="21" t="s">
        <v>174</v>
      </c>
      <c r="E194" s="21" t="s">
        <v>262</v>
      </c>
      <c r="F194" s="20">
        <f>F195</f>
        <v>1500000</v>
      </c>
    </row>
    <row r="195" spans="1:6" s="1" customFormat="1" ht="14.25">
      <c r="A195" s="51" t="s">
        <v>272</v>
      </c>
      <c r="B195" s="21" t="s">
        <v>24</v>
      </c>
      <c r="C195" s="21" t="s">
        <v>93</v>
      </c>
      <c r="D195" s="21" t="s">
        <v>174</v>
      </c>
      <c r="E195" s="21" t="s">
        <v>273</v>
      </c>
      <c r="F195" s="20">
        <v>1500000</v>
      </c>
    </row>
    <row r="196" spans="1:6" s="1" customFormat="1" ht="15">
      <c r="A196" s="6" t="s">
        <v>122</v>
      </c>
      <c r="B196" s="21" t="s">
        <v>24</v>
      </c>
      <c r="C196" s="21" t="s">
        <v>119</v>
      </c>
      <c r="D196" s="21"/>
      <c r="E196" s="21"/>
      <c r="F196" s="20">
        <f>F197</f>
        <v>930662</v>
      </c>
    </row>
    <row r="197" spans="1:6" s="1" customFormat="1" ht="14.25">
      <c r="A197" s="13" t="s">
        <v>1</v>
      </c>
      <c r="B197" s="21" t="s">
        <v>24</v>
      </c>
      <c r="C197" s="25" t="s">
        <v>119</v>
      </c>
      <c r="D197" s="25" t="s">
        <v>2</v>
      </c>
      <c r="E197" s="25"/>
      <c r="F197" s="26">
        <f>F198</f>
        <v>930662</v>
      </c>
    </row>
    <row r="198" spans="1:6" s="1" customFormat="1" ht="28.5">
      <c r="A198" s="30" t="s">
        <v>195</v>
      </c>
      <c r="B198" s="21" t="s">
        <v>24</v>
      </c>
      <c r="C198" s="25" t="s">
        <v>119</v>
      </c>
      <c r="D198" s="25" t="s">
        <v>196</v>
      </c>
      <c r="E198" s="25"/>
      <c r="F198" s="26">
        <f>F199</f>
        <v>930662</v>
      </c>
    </row>
    <row r="199" spans="1:6" s="1" customFormat="1" ht="14.25">
      <c r="A199" s="37" t="s">
        <v>260</v>
      </c>
      <c r="B199" s="21" t="s">
        <v>24</v>
      </c>
      <c r="C199" s="25" t="s">
        <v>120</v>
      </c>
      <c r="D199" s="25" t="s">
        <v>196</v>
      </c>
      <c r="E199" s="25" t="s">
        <v>261</v>
      </c>
      <c r="F199" s="26">
        <f>F200</f>
        <v>930662</v>
      </c>
    </row>
    <row r="200" spans="1:6" s="1" customFormat="1" ht="14.25">
      <c r="A200" s="37" t="s">
        <v>265</v>
      </c>
      <c r="B200" s="21" t="s">
        <v>24</v>
      </c>
      <c r="C200" s="25" t="s">
        <v>120</v>
      </c>
      <c r="D200" s="25" t="s">
        <v>196</v>
      </c>
      <c r="E200" s="25" t="s">
        <v>266</v>
      </c>
      <c r="F200" s="26">
        <f>F201</f>
        <v>930662</v>
      </c>
    </row>
    <row r="201" spans="1:6" s="1" customFormat="1" ht="28.5">
      <c r="A201" s="37" t="s">
        <v>300</v>
      </c>
      <c r="B201" s="21" t="s">
        <v>24</v>
      </c>
      <c r="C201" s="25" t="s">
        <v>120</v>
      </c>
      <c r="D201" s="25" t="s">
        <v>196</v>
      </c>
      <c r="E201" s="25" t="s">
        <v>299</v>
      </c>
      <c r="F201" s="26">
        <v>930662</v>
      </c>
    </row>
    <row r="202" spans="1:6" s="1" customFormat="1" ht="15">
      <c r="A202" s="6" t="s">
        <v>123</v>
      </c>
      <c r="B202" s="21" t="s">
        <v>24</v>
      </c>
      <c r="C202" s="21" t="s">
        <v>94</v>
      </c>
      <c r="D202" s="21"/>
      <c r="E202" s="21"/>
      <c r="F202" s="20">
        <f>F203+F206+F209+F218</f>
        <v>7966193</v>
      </c>
    </row>
    <row r="203" spans="1:6" s="1" customFormat="1" ht="57">
      <c r="A203" s="7" t="s">
        <v>28</v>
      </c>
      <c r="B203" s="21" t="s">
        <v>24</v>
      </c>
      <c r="C203" s="21" t="s">
        <v>94</v>
      </c>
      <c r="D203" s="21" t="s">
        <v>29</v>
      </c>
      <c r="E203" s="21"/>
      <c r="F203" s="20">
        <f>F204</f>
        <v>203566</v>
      </c>
    </row>
    <row r="204" spans="1:6" s="1" customFormat="1" ht="14.25">
      <c r="A204" s="24" t="s">
        <v>136</v>
      </c>
      <c r="B204" s="21" t="s">
        <v>24</v>
      </c>
      <c r="C204" s="21" t="s">
        <v>94</v>
      </c>
      <c r="D204" s="21" t="s">
        <v>30</v>
      </c>
      <c r="E204" s="21"/>
      <c r="F204" s="20">
        <f>F205</f>
        <v>203566</v>
      </c>
    </row>
    <row r="205" spans="1:6" s="1" customFormat="1" ht="14.25">
      <c r="A205" s="23" t="s">
        <v>353</v>
      </c>
      <c r="B205" s="21" t="s">
        <v>24</v>
      </c>
      <c r="C205" s="21" t="s">
        <v>94</v>
      </c>
      <c r="D205" s="21" t="s">
        <v>30</v>
      </c>
      <c r="E205" s="21" t="s">
        <v>215</v>
      </c>
      <c r="F205" s="20">
        <v>203566</v>
      </c>
    </row>
    <row r="206" spans="1:6" s="1" customFormat="1" ht="14.25">
      <c r="A206" s="7" t="s">
        <v>44</v>
      </c>
      <c r="B206" s="21" t="s">
        <v>24</v>
      </c>
      <c r="C206" s="21" t="s">
        <v>94</v>
      </c>
      <c r="D206" s="21" t="s">
        <v>45</v>
      </c>
      <c r="E206" s="21"/>
      <c r="F206" s="20">
        <f>F207</f>
        <v>264784</v>
      </c>
    </row>
    <row r="207" spans="1:6" s="1" customFormat="1" ht="28.5">
      <c r="A207" s="30" t="s">
        <v>13</v>
      </c>
      <c r="B207" s="25" t="s">
        <v>24</v>
      </c>
      <c r="C207" s="25" t="s">
        <v>94</v>
      </c>
      <c r="D207" s="25" t="s">
        <v>118</v>
      </c>
      <c r="E207" s="25"/>
      <c r="F207" s="26">
        <f>F208</f>
        <v>264784</v>
      </c>
    </row>
    <row r="208" spans="1:6" s="1" customFormat="1" ht="14.25">
      <c r="A208" s="23" t="s">
        <v>353</v>
      </c>
      <c r="B208" s="25" t="s">
        <v>24</v>
      </c>
      <c r="C208" s="25" t="s">
        <v>94</v>
      </c>
      <c r="D208" s="25" t="s">
        <v>118</v>
      </c>
      <c r="E208" s="25" t="s">
        <v>215</v>
      </c>
      <c r="F208" s="26">
        <v>264784</v>
      </c>
    </row>
    <row r="209" spans="1:6" s="1" customFormat="1" ht="14.25">
      <c r="A209" s="49" t="s">
        <v>219</v>
      </c>
      <c r="B209" s="25" t="s">
        <v>24</v>
      </c>
      <c r="C209" s="25" t="s">
        <v>94</v>
      </c>
      <c r="D209" s="25" t="s">
        <v>218</v>
      </c>
      <c r="E209" s="25"/>
      <c r="F209" s="26">
        <f>F210</f>
        <v>7313843</v>
      </c>
    </row>
    <row r="210" spans="1:6" s="1" customFormat="1" ht="28.5">
      <c r="A210" s="13" t="s">
        <v>182</v>
      </c>
      <c r="B210" s="25" t="s">
        <v>24</v>
      </c>
      <c r="C210" s="25" t="s">
        <v>94</v>
      </c>
      <c r="D210" s="25" t="s">
        <v>218</v>
      </c>
      <c r="E210" s="25"/>
      <c r="F210" s="26">
        <f>F211</f>
        <v>7313843</v>
      </c>
    </row>
    <row r="211" spans="1:6" s="1" customFormat="1" ht="28.5">
      <c r="A211" s="30" t="s">
        <v>182</v>
      </c>
      <c r="B211" s="25" t="s">
        <v>24</v>
      </c>
      <c r="C211" s="25" t="s">
        <v>94</v>
      </c>
      <c r="D211" s="25" t="s">
        <v>274</v>
      </c>
      <c r="E211" s="25"/>
      <c r="F211" s="26">
        <f>F212+F216</f>
        <v>7313843</v>
      </c>
    </row>
    <row r="212" spans="1:6" s="1" customFormat="1" ht="42.75">
      <c r="A212" s="53" t="s">
        <v>183</v>
      </c>
      <c r="B212" s="25" t="s">
        <v>24</v>
      </c>
      <c r="C212" s="25" t="s">
        <v>94</v>
      </c>
      <c r="D212" s="25" t="s">
        <v>259</v>
      </c>
      <c r="E212" s="25"/>
      <c r="F212" s="26">
        <f>F213</f>
        <v>410079</v>
      </c>
    </row>
    <row r="213" spans="1:6" s="1" customFormat="1" ht="14.25">
      <c r="A213" s="37" t="s">
        <v>260</v>
      </c>
      <c r="B213" s="25" t="s">
        <v>24</v>
      </c>
      <c r="C213" s="25" t="s">
        <v>94</v>
      </c>
      <c r="D213" s="25" t="s">
        <v>259</v>
      </c>
      <c r="E213" s="25" t="s">
        <v>261</v>
      </c>
      <c r="F213" s="26">
        <f>F214</f>
        <v>410079</v>
      </c>
    </row>
    <row r="214" spans="1:6" s="1" customFormat="1" ht="28.5">
      <c r="A214" s="50" t="s">
        <v>263</v>
      </c>
      <c r="B214" s="25" t="s">
        <v>24</v>
      </c>
      <c r="C214" s="25" t="s">
        <v>94</v>
      </c>
      <c r="D214" s="25" t="s">
        <v>259</v>
      </c>
      <c r="E214" s="25" t="s">
        <v>262</v>
      </c>
      <c r="F214" s="26">
        <f>F215</f>
        <v>410079</v>
      </c>
    </row>
    <row r="215" spans="1:6" s="1" customFormat="1" ht="28.5">
      <c r="A215" s="50" t="s">
        <v>269</v>
      </c>
      <c r="B215" s="25" t="s">
        <v>24</v>
      </c>
      <c r="C215" s="25" t="s">
        <v>94</v>
      </c>
      <c r="D215" s="25" t="s">
        <v>259</v>
      </c>
      <c r="E215" s="25" t="s">
        <v>264</v>
      </c>
      <c r="F215" s="26">
        <v>410079</v>
      </c>
    </row>
    <row r="216" spans="1:6" s="1" customFormat="1" ht="142.5">
      <c r="A216" s="53" t="s">
        <v>305</v>
      </c>
      <c r="B216" s="25" t="s">
        <v>24</v>
      </c>
      <c r="C216" s="25" t="s">
        <v>94</v>
      </c>
      <c r="D216" s="25" t="s">
        <v>304</v>
      </c>
      <c r="E216" s="25"/>
      <c r="F216" s="26">
        <f>F217</f>
        <v>6903764</v>
      </c>
    </row>
    <row r="217" spans="1:6" s="1" customFormat="1" ht="14.25">
      <c r="A217" s="23" t="s">
        <v>353</v>
      </c>
      <c r="B217" s="25" t="s">
        <v>24</v>
      </c>
      <c r="C217" s="25" t="s">
        <v>94</v>
      </c>
      <c r="D217" s="25" t="s">
        <v>304</v>
      </c>
      <c r="E217" s="25" t="s">
        <v>215</v>
      </c>
      <c r="F217" s="26">
        <v>6903764</v>
      </c>
    </row>
    <row r="218" spans="1:6" s="1" customFormat="1" ht="14.25">
      <c r="A218" s="13" t="s">
        <v>73</v>
      </c>
      <c r="B218" s="25" t="s">
        <v>24</v>
      </c>
      <c r="C218" s="25" t="s">
        <v>94</v>
      </c>
      <c r="D218" s="25" t="s">
        <v>74</v>
      </c>
      <c r="E218" s="25"/>
      <c r="F218" s="26">
        <f>F219+F221</f>
        <v>184000</v>
      </c>
    </row>
    <row r="219" spans="1:6" s="1" customFormat="1" ht="28.5">
      <c r="A219" s="30" t="s">
        <v>321</v>
      </c>
      <c r="B219" s="25" t="s">
        <v>24</v>
      </c>
      <c r="C219" s="25" t="s">
        <v>94</v>
      </c>
      <c r="D219" s="25" t="s">
        <v>322</v>
      </c>
      <c r="E219" s="25"/>
      <c r="F219" s="26">
        <f>F220</f>
        <v>155000</v>
      </c>
    </row>
    <row r="220" spans="1:6" s="1" customFormat="1" ht="14.25">
      <c r="A220" s="23" t="s">
        <v>18</v>
      </c>
      <c r="B220" s="25" t="s">
        <v>24</v>
      </c>
      <c r="C220" s="25" t="s">
        <v>94</v>
      </c>
      <c r="D220" s="25" t="s">
        <v>322</v>
      </c>
      <c r="E220" s="25" t="s">
        <v>270</v>
      </c>
      <c r="F220" s="26">
        <v>155000</v>
      </c>
    </row>
    <row r="221" spans="1:6" s="1" customFormat="1" ht="28.5">
      <c r="A221" s="30" t="s">
        <v>332</v>
      </c>
      <c r="B221" s="25" t="s">
        <v>24</v>
      </c>
      <c r="C221" s="25" t="s">
        <v>94</v>
      </c>
      <c r="D221" s="25" t="s">
        <v>338</v>
      </c>
      <c r="E221" s="25"/>
      <c r="F221" s="26">
        <f>F222</f>
        <v>29000</v>
      </c>
    </row>
    <row r="222" spans="1:6" s="1" customFormat="1" ht="14.25">
      <c r="A222" s="23" t="s">
        <v>18</v>
      </c>
      <c r="B222" s="25" t="s">
        <v>24</v>
      </c>
      <c r="C222" s="25" t="s">
        <v>94</v>
      </c>
      <c r="D222" s="25" t="s">
        <v>338</v>
      </c>
      <c r="E222" s="25" t="s">
        <v>270</v>
      </c>
      <c r="F222" s="26">
        <f>8000+18000+3000</f>
        <v>29000</v>
      </c>
    </row>
    <row r="223" spans="1:6" s="1" customFormat="1" ht="15">
      <c r="A223" s="6" t="s">
        <v>159</v>
      </c>
      <c r="B223" s="21" t="s">
        <v>24</v>
      </c>
      <c r="C223" s="21" t="s">
        <v>95</v>
      </c>
      <c r="D223" s="21"/>
      <c r="E223" s="21"/>
      <c r="F223" s="20">
        <f>F224</f>
        <v>1461750</v>
      </c>
    </row>
    <row r="224" spans="1:6" s="1" customFormat="1" ht="15">
      <c r="A224" s="6" t="s">
        <v>160</v>
      </c>
      <c r="B224" s="21" t="s">
        <v>24</v>
      </c>
      <c r="C224" s="21" t="s">
        <v>101</v>
      </c>
      <c r="D224" s="21"/>
      <c r="E224" s="21"/>
      <c r="F224" s="20">
        <f>F225</f>
        <v>1461750</v>
      </c>
    </row>
    <row r="225" spans="1:6" s="1" customFormat="1" ht="28.5">
      <c r="A225" s="7" t="s">
        <v>85</v>
      </c>
      <c r="B225" s="21" t="s">
        <v>24</v>
      </c>
      <c r="C225" s="21" t="s">
        <v>101</v>
      </c>
      <c r="D225" s="21" t="s">
        <v>86</v>
      </c>
      <c r="E225" s="21"/>
      <c r="F225" s="20">
        <f>F226</f>
        <v>1461750</v>
      </c>
    </row>
    <row r="226" spans="1:6" s="1" customFormat="1" ht="28.5">
      <c r="A226" s="23" t="s">
        <v>330</v>
      </c>
      <c r="B226" s="21" t="s">
        <v>24</v>
      </c>
      <c r="C226" s="21" t="s">
        <v>101</v>
      </c>
      <c r="D226" s="21" t="s">
        <v>87</v>
      </c>
      <c r="E226" s="21"/>
      <c r="F226" s="20">
        <f>F227</f>
        <v>1461750</v>
      </c>
    </row>
    <row r="227" spans="1:6" s="1" customFormat="1" ht="28.5">
      <c r="A227" s="23" t="s">
        <v>328</v>
      </c>
      <c r="B227" s="21" t="s">
        <v>24</v>
      </c>
      <c r="C227" s="21" t="s">
        <v>101</v>
      </c>
      <c r="D227" s="21" t="s">
        <v>87</v>
      </c>
      <c r="E227" s="21" t="s">
        <v>329</v>
      </c>
      <c r="F227" s="20">
        <v>1461750</v>
      </c>
    </row>
    <row r="228" spans="1:6" s="1" customFormat="1" ht="15">
      <c r="A228" s="6" t="s">
        <v>161</v>
      </c>
      <c r="B228" s="21" t="s">
        <v>24</v>
      </c>
      <c r="C228" s="21" t="s">
        <v>162</v>
      </c>
      <c r="D228" s="21"/>
      <c r="E228" s="21"/>
      <c r="F228" s="20">
        <f>F229+F232</f>
        <v>3907700</v>
      </c>
    </row>
    <row r="229" spans="1:6" s="1" customFormat="1" ht="15">
      <c r="A229" s="6" t="s">
        <v>14</v>
      </c>
      <c r="B229" s="21" t="s">
        <v>24</v>
      </c>
      <c r="C229" s="21" t="s">
        <v>163</v>
      </c>
      <c r="D229" s="21"/>
      <c r="E229" s="21"/>
      <c r="F229" s="20">
        <f>F230</f>
        <v>1490000</v>
      </c>
    </row>
    <row r="230" spans="1:6" s="1" customFormat="1" ht="18" customHeight="1">
      <c r="A230" s="7" t="s">
        <v>80</v>
      </c>
      <c r="B230" s="21" t="s">
        <v>24</v>
      </c>
      <c r="C230" s="21" t="s">
        <v>163</v>
      </c>
      <c r="D230" s="21" t="s">
        <v>81</v>
      </c>
      <c r="E230" s="21"/>
      <c r="F230" s="20">
        <f>F231</f>
        <v>1490000</v>
      </c>
    </row>
    <row r="231" spans="1:6" s="1" customFormat="1" ht="19.5" customHeight="1">
      <c r="A231" s="23" t="s">
        <v>258</v>
      </c>
      <c r="B231" s="21" t="s">
        <v>24</v>
      </c>
      <c r="C231" s="21" t="s">
        <v>163</v>
      </c>
      <c r="D231" s="21" t="s">
        <v>81</v>
      </c>
      <c r="E231" s="21" t="s">
        <v>61</v>
      </c>
      <c r="F231" s="20">
        <v>1490000</v>
      </c>
    </row>
    <row r="232" spans="1:6" s="1" customFormat="1" ht="15">
      <c r="A232" s="6" t="s">
        <v>15</v>
      </c>
      <c r="B232" s="21" t="s">
        <v>24</v>
      </c>
      <c r="C232" s="21" t="s">
        <v>164</v>
      </c>
      <c r="D232" s="21"/>
      <c r="E232" s="21"/>
      <c r="F232" s="20">
        <f>F233</f>
        <v>2417700</v>
      </c>
    </row>
    <row r="233" spans="1:6" s="1" customFormat="1" ht="14.25">
      <c r="A233" s="7" t="s">
        <v>83</v>
      </c>
      <c r="B233" s="21" t="s">
        <v>24</v>
      </c>
      <c r="C233" s="21" t="s">
        <v>165</v>
      </c>
      <c r="D233" s="21" t="s">
        <v>84</v>
      </c>
      <c r="E233" s="21"/>
      <c r="F233" s="20">
        <f>F234</f>
        <v>2417700</v>
      </c>
    </row>
    <row r="234" spans="1:6" s="1" customFormat="1" ht="28.5">
      <c r="A234" s="24" t="s">
        <v>324</v>
      </c>
      <c r="B234" s="21" t="s">
        <v>24</v>
      </c>
      <c r="C234" s="21" t="s">
        <v>164</v>
      </c>
      <c r="D234" s="21" t="s">
        <v>323</v>
      </c>
      <c r="E234" s="21"/>
      <c r="F234" s="20">
        <f>F235</f>
        <v>2417700</v>
      </c>
    </row>
    <row r="235" spans="1:6" s="1" customFormat="1" ht="14.25">
      <c r="A235" s="34" t="s">
        <v>241</v>
      </c>
      <c r="B235" s="21" t="s">
        <v>24</v>
      </c>
      <c r="C235" s="21" t="s">
        <v>164</v>
      </c>
      <c r="D235" s="21" t="s">
        <v>323</v>
      </c>
      <c r="E235" s="21" t="s">
        <v>242</v>
      </c>
      <c r="F235" s="20">
        <f>F236</f>
        <v>2417700</v>
      </c>
    </row>
    <row r="236" spans="1:6" s="1" customFormat="1" ht="42.75">
      <c r="A236" s="31" t="s">
        <v>243</v>
      </c>
      <c r="B236" s="21" t="s">
        <v>24</v>
      </c>
      <c r="C236" s="21" t="s">
        <v>164</v>
      </c>
      <c r="D236" s="21" t="s">
        <v>323</v>
      </c>
      <c r="E236" s="21" t="s">
        <v>244</v>
      </c>
      <c r="F236" s="20">
        <v>2417700</v>
      </c>
    </row>
    <row r="237" spans="1:6" s="1" customFormat="1" ht="15">
      <c r="A237" s="5" t="s">
        <v>124</v>
      </c>
      <c r="B237" s="21" t="s">
        <v>96</v>
      </c>
      <c r="C237" s="21"/>
      <c r="D237" s="21"/>
      <c r="E237" s="21"/>
      <c r="F237" s="20">
        <f>F238+F247+F253</f>
        <v>62113675</v>
      </c>
    </row>
    <row r="238" spans="1:6" s="1" customFormat="1" ht="15">
      <c r="A238" s="5" t="s">
        <v>97</v>
      </c>
      <c r="B238" s="21" t="s">
        <v>96</v>
      </c>
      <c r="C238" s="21" t="s">
        <v>26</v>
      </c>
      <c r="D238" s="21"/>
      <c r="E238" s="21"/>
      <c r="F238" s="20">
        <f>F239+F243</f>
        <v>13830602</v>
      </c>
    </row>
    <row r="239" spans="1:6" s="1" customFormat="1" ht="60">
      <c r="A239" s="6" t="s">
        <v>32</v>
      </c>
      <c r="B239" s="21" t="s">
        <v>96</v>
      </c>
      <c r="C239" s="21" t="s">
        <v>33</v>
      </c>
      <c r="D239" s="21"/>
      <c r="E239" s="21"/>
      <c r="F239" s="20">
        <f>F240</f>
        <v>6525360</v>
      </c>
    </row>
    <row r="240" spans="1:6" s="1" customFormat="1" ht="57">
      <c r="A240" s="7" t="s">
        <v>28</v>
      </c>
      <c r="B240" s="21" t="s">
        <v>96</v>
      </c>
      <c r="C240" s="21" t="s">
        <v>34</v>
      </c>
      <c r="D240" s="21" t="s">
        <v>29</v>
      </c>
      <c r="E240" s="21"/>
      <c r="F240" s="20">
        <f>F241</f>
        <v>6525360</v>
      </c>
    </row>
    <row r="241" spans="1:6" s="1" customFormat="1" ht="14.25">
      <c r="A241" s="24" t="s">
        <v>136</v>
      </c>
      <c r="B241" s="21" t="s">
        <v>96</v>
      </c>
      <c r="C241" s="21" t="s">
        <v>34</v>
      </c>
      <c r="D241" s="21" t="s">
        <v>30</v>
      </c>
      <c r="E241" s="21"/>
      <c r="F241" s="20">
        <f>F242</f>
        <v>6525360</v>
      </c>
    </row>
    <row r="242" spans="1:6" s="1" customFormat="1" ht="14.25">
      <c r="A242" s="23" t="s">
        <v>353</v>
      </c>
      <c r="B242" s="21" t="s">
        <v>96</v>
      </c>
      <c r="C242" s="21" t="s">
        <v>34</v>
      </c>
      <c r="D242" s="21" t="s">
        <v>30</v>
      </c>
      <c r="E242" s="21" t="s">
        <v>215</v>
      </c>
      <c r="F242" s="20">
        <v>6525360</v>
      </c>
    </row>
    <row r="243" spans="1:6" s="1" customFormat="1" ht="28.5">
      <c r="A243" s="15" t="s">
        <v>41</v>
      </c>
      <c r="B243" s="21" t="s">
        <v>96</v>
      </c>
      <c r="C243" s="21" t="s">
        <v>175</v>
      </c>
      <c r="D243" s="21" t="s">
        <v>42</v>
      </c>
      <c r="E243" s="21"/>
      <c r="F243" s="20">
        <f>F244</f>
        <v>7305242</v>
      </c>
    </row>
    <row r="244" spans="1:6" s="1" customFormat="1" ht="12.75" customHeight="1">
      <c r="A244" s="27" t="s">
        <v>144</v>
      </c>
      <c r="B244" s="21" t="s">
        <v>96</v>
      </c>
      <c r="C244" s="21" t="s">
        <v>175</v>
      </c>
      <c r="D244" s="21" t="s">
        <v>43</v>
      </c>
      <c r="E244" s="21"/>
      <c r="F244" s="20">
        <f>F246</f>
        <v>7305242</v>
      </c>
    </row>
    <row r="245" spans="1:6" s="1" customFormat="1" ht="12.75" customHeight="1">
      <c r="A245" s="63" t="s">
        <v>217</v>
      </c>
      <c r="B245" s="21" t="s">
        <v>96</v>
      </c>
      <c r="C245" s="21" t="s">
        <v>175</v>
      </c>
      <c r="D245" s="21" t="s">
        <v>216</v>
      </c>
      <c r="E245" s="21"/>
      <c r="F245" s="20">
        <f>F246</f>
        <v>7305242</v>
      </c>
    </row>
    <row r="246" spans="1:6" s="1" customFormat="1" ht="12.75" customHeight="1">
      <c r="A246" s="23" t="s">
        <v>138</v>
      </c>
      <c r="B246" s="21" t="s">
        <v>96</v>
      </c>
      <c r="C246" s="21" t="s">
        <v>175</v>
      </c>
      <c r="D246" s="21" t="s">
        <v>216</v>
      </c>
      <c r="E246" s="21" t="s">
        <v>38</v>
      </c>
      <c r="F246" s="20">
        <v>7305242</v>
      </c>
    </row>
    <row r="247" spans="1:6" s="1" customFormat="1" ht="30">
      <c r="A247" s="5" t="s">
        <v>155</v>
      </c>
      <c r="B247" s="21" t="s">
        <v>96</v>
      </c>
      <c r="C247" s="21" t="s">
        <v>154</v>
      </c>
      <c r="D247" s="21"/>
      <c r="E247" s="21"/>
      <c r="F247" s="20">
        <f>F248</f>
        <v>554600</v>
      </c>
    </row>
    <row r="248" spans="1:6" s="1" customFormat="1" ht="30">
      <c r="A248" s="6" t="s">
        <v>156</v>
      </c>
      <c r="B248" s="21" t="s">
        <v>96</v>
      </c>
      <c r="C248" s="21" t="s">
        <v>157</v>
      </c>
      <c r="D248" s="21"/>
      <c r="E248" s="21"/>
      <c r="F248" s="20">
        <f>F249</f>
        <v>554600</v>
      </c>
    </row>
    <row r="249" spans="1:6" s="1" customFormat="1" ht="14.25">
      <c r="A249" s="7" t="s">
        <v>98</v>
      </c>
      <c r="B249" s="21" t="s">
        <v>96</v>
      </c>
      <c r="C249" s="21" t="s">
        <v>157</v>
      </c>
      <c r="D249" s="21" t="s">
        <v>99</v>
      </c>
      <c r="E249" s="21"/>
      <c r="F249" s="20">
        <f>F250</f>
        <v>554600</v>
      </c>
    </row>
    <row r="250" spans="1:6" s="1" customFormat="1" ht="15.75" customHeight="1">
      <c r="A250" s="24" t="s">
        <v>125</v>
      </c>
      <c r="B250" s="21" t="s">
        <v>96</v>
      </c>
      <c r="C250" s="21" t="s">
        <v>157</v>
      </c>
      <c r="D250" s="21" t="s">
        <v>100</v>
      </c>
      <c r="E250" s="21"/>
      <c r="F250" s="20">
        <f>F251</f>
        <v>554600</v>
      </c>
    </row>
    <row r="251" spans="1:6" s="1" customFormat="1" ht="28.5">
      <c r="A251" s="23" t="s">
        <v>312</v>
      </c>
      <c r="B251" s="21" t="s">
        <v>96</v>
      </c>
      <c r="C251" s="21" t="s">
        <v>157</v>
      </c>
      <c r="D251" s="21" t="s">
        <v>100</v>
      </c>
      <c r="E251" s="21" t="s">
        <v>311</v>
      </c>
      <c r="F251" s="20">
        <f>F252</f>
        <v>554600</v>
      </c>
    </row>
    <row r="252" spans="1:6" s="1" customFormat="1" ht="14.25">
      <c r="A252" s="23" t="s">
        <v>314</v>
      </c>
      <c r="B252" s="21" t="s">
        <v>96</v>
      </c>
      <c r="C252" s="21" t="s">
        <v>157</v>
      </c>
      <c r="D252" s="21" t="s">
        <v>100</v>
      </c>
      <c r="E252" s="21" t="s">
        <v>313</v>
      </c>
      <c r="F252" s="20">
        <v>554600</v>
      </c>
    </row>
    <row r="253" spans="1:6" s="1" customFormat="1" ht="60">
      <c r="A253" s="14" t="s">
        <v>150</v>
      </c>
      <c r="B253" s="25" t="s">
        <v>96</v>
      </c>
      <c r="C253" s="25" t="s">
        <v>152</v>
      </c>
      <c r="D253" s="25"/>
      <c r="E253" s="25"/>
      <c r="F253" s="26">
        <f aca="true" t="shared" si="0" ref="F253:F259">F254</f>
        <v>47728473</v>
      </c>
    </row>
    <row r="254" spans="1:6" s="1" customFormat="1" ht="45">
      <c r="A254" s="14" t="s">
        <v>151</v>
      </c>
      <c r="B254" s="25" t="s">
        <v>96</v>
      </c>
      <c r="C254" s="25" t="s">
        <v>153</v>
      </c>
      <c r="D254" s="25"/>
      <c r="E254" s="25"/>
      <c r="F254" s="26">
        <f t="shared" si="0"/>
        <v>47728473</v>
      </c>
    </row>
    <row r="255" spans="1:6" s="1" customFormat="1" ht="14.25">
      <c r="A255" s="49" t="s">
        <v>219</v>
      </c>
      <c r="B255" s="25" t="s">
        <v>96</v>
      </c>
      <c r="C255" s="25" t="s">
        <v>153</v>
      </c>
      <c r="D255" s="25" t="s">
        <v>218</v>
      </c>
      <c r="E255" s="25"/>
      <c r="F255" s="26">
        <f t="shared" si="0"/>
        <v>47728473</v>
      </c>
    </row>
    <row r="256" spans="1:6" s="1" customFormat="1" ht="42.75">
      <c r="A256" s="49" t="s">
        <v>278</v>
      </c>
      <c r="B256" s="25" t="s">
        <v>96</v>
      </c>
      <c r="C256" s="25" t="s">
        <v>153</v>
      </c>
      <c r="D256" s="25" t="s">
        <v>279</v>
      </c>
      <c r="E256" s="25"/>
      <c r="F256" s="26">
        <f t="shared" si="0"/>
        <v>47728473</v>
      </c>
    </row>
    <row r="257" spans="1:6" s="1" customFormat="1" ht="61.5" customHeight="1">
      <c r="A257" s="30" t="s">
        <v>126</v>
      </c>
      <c r="B257" s="25" t="s">
        <v>96</v>
      </c>
      <c r="C257" s="25" t="s">
        <v>153</v>
      </c>
      <c r="D257" s="25" t="s">
        <v>280</v>
      </c>
      <c r="E257" s="25"/>
      <c r="F257" s="26">
        <f t="shared" si="0"/>
        <v>47728473</v>
      </c>
    </row>
    <row r="258" spans="1:6" s="1" customFormat="1" ht="14.25">
      <c r="A258" s="37" t="s">
        <v>223</v>
      </c>
      <c r="B258" s="25" t="s">
        <v>96</v>
      </c>
      <c r="C258" s="25" t="s">
        <v>153</v>
      </c>
      <c r="D258" s="25" t="s">
        <v>280</v>
      </c>
      <c r="E258" s="25" t="s">
        <v>31</v>
      </c>
      <c r="F258" s="26">
        <f t="shared" si="0"/>
        <v>47728473</v>
      </c>
    </row>
    <row r="259" spans="1:6" s="1" customFormat="1" ht="14.25">
      <c r="A259" s="31" t="s">
        <v>281</v>
      </c>
      <c r="B259" s="25" t="s">
        <v>96</v>
      </c>
      <c r="C259" s="25" t="s">
        <v>153</v>
      </c>
      <c r="D259" s="25" t="s">
        <v>280</v>
      </c>
      <c r="E259" s="25" t="s">
        <v>283</v>
      </c>
      <c r="F259" s="26">
        <f t="shared" si="0"/>
        <v>47728473</v>
      </c>
    </row>
    <row r="260" spans="1:6" s="1" customFormat="1" ht="28.5">
      <c r="A260" s="34" t="s">
        <v>282</v>
      </c>
      <c r="B260" s="25" t="s">
        <v>96</v>
      </c>
      <c r="C260" s="25" t="s">
        <v>153</v>
      </c>
      <c r="D260" s="25" t="s">
        <v>280</v>
      </c>
      <c r="E260" s="25" t="s">
        <v>284</v>
      </c>
      <c r="F260" s="26">
        <v>47728473</v>
      </c>
    </row>
    <row r="261" spans="1:6" s="1" customFormat="1" ht="30">
      <c r="A261" s="5" t="s">
        <v>127</v>
      </c>
      <c r="B261" s="21" t="s">
        <v>103</v>
      </c>
      <c r="C261" s="21"/>
      <c r="D261" s="21"/>
      <c r="E261" s="21"/>
      <c r="F261" s="20">
        <f>F262+F267+F279+F298</f>
        <v>33729776</v>
      </c>
    </row>
    <row r="262" spans="1:6" s="1" customFormat="1" ht="15">
      <c r="A262" s="14" t="s">
        <v>58</v>
      </c>
      <c r="B262" s="21" t="s">
        <v>103</v>
      </c>
      <c r="C262" s="21" t="s">
        <v>59</v>
      </c>
      <c r="D262" s="21"/>
      <c r="E262" s="21"/>
      <c r="F262" s="20">
        <f>F263</f>
        <v>25000</v>
      </c>
    </row>
    <row r="263" spans="1:6" s="1" customFormat="1" ht="15">
      <c r="A263" s="58" t="s">
        <v>9</v>
      </c>
      <c r="B263" s="21" t="s">
        <v>103</v>
      </c>
      <c r="C263" s="21" t="s">
        <v>72</v>
      </c>
      <c r="D263" s="21"/>
      <c r="E263" s="21"/>
      <c r="F263" s="20">
        <f>F264</f>
        <v>25000</v>
      </c>
    </row>
    <row r="264" spans="1:6" s="1" customFormat="1" ht="14.25">
      <c r="A264" s="7" t="s">
        <v>73</v>
      </c>
      <c r="B264" s="21" t="s">
        <v>103</v>
      </c>
      <c r="C264" s="21" t="s">
        <v>72</v>
      </c>
      <c r="D264" s="21" t="s">
        <v>74</v>
      </c>
      <c r="E264" s="21"/>
      <c r="F264" s="20">
        <f>F265</f>
        <v>25000</v>
      </c>
    </row>
    <row r="265" spans="1:6" s="1" customFormat="1" ht="57">
      <c r="A265" s="22" t="s">
        <v>334</v>
      </c>
      <c r="B265" s="21" t="s">
        <v>103</v>
      </c>
      <c r="C265" s="21" t="s">
        <v>72</v>
      </c>
      <c r="D265" s="21" t="s">
        <v>320</v>
      </c>
      <c r="E265" s="21"/>
      <c r="F265" s="20">
        <f>F266</f>
        <v>25000</v>
      </c>
    </row>
    <row r="266" spans="1:6" s="1" customFormat="1" ht="14.25">
      <c r="A266" s="59" t="s">
        <v>138</v>
      </c>
      <c r="B266" s="21" t="s">
        <v>103</v>
      </c>
      <c r="C266" s="21" t="s">
        <v>72</v>
      </c>
      <c r="D266" s="21" t="s">
        <v>320</v>
      </c>
      <c r="E266" s="21" t="s">
        <v>38</v>
      </c>
      <c r="F266" s="20">
        <v>25000</v>
      </c>
    </row>
    <row r="267" spans="1:6" s="1" customFormat="1" ht="15">
      <c r="A267" s="6" t="s">
        <v>76</v>
      </c>
      <c r="B267" s="21" t="s">
        <v>103</v>
      </c>
      <c r="C267" s="21" t="s">
        <v>77</v>
      </c>
      <c r="D267" s="21"/>
      <c r="E267" s="21"/>
      <c r="F267" s="20">
        <f>F268+F271</f>
        <v>20413052</v>
      </c>
    </row>
    <row r="268" spans="1:6" s="1" customFormat="1" ht="15">
      <c r="A268" s="6" t="s">
        <v>128</v>
      </c>
      <c r="B268" s="21" t="s">
        <v>103</v>
      </c>
      <c r="C268" s="21" t="s">
        <v>104</v>
      </c>
      <c r="D268" s="21"/>
      <c r="E268" s="21"/>
      <c r="F268" s="20">
        <f>F269</f>
        <v>20337552</v>
      </c>
    </row>
    <row r="269" spans="1:6" s="1" customFormat="1" ht="14.25">
      <c r="A269" s="7" t="s">
        <v>105</v>
      </c>
      <c r="B269" s="21" t="s">
        <v>103</v>
      </c>
      <c r="C269" s="21" t="s">
        <v>104</v>
      </c>
      <c r="D269" s="21" t="s">
        <v>106</v>
      </c>
      <c r="E269" s="21"/>
      <c r="F269" s="20">
        <f>F270</f>
        <v>20337552</v>
      </c>
    </row>
    <row r="270" spans="1:6" s="1" customFormat="1" ht="14.25">
      <c r="A270" s="23" t="s">
        <v>258</v>
      </c>
      <c r="B270" s="21" t="s">
        <v>103</v>
      </c>
      <c r="C270" s="21" t="s">
        <v>104</v>
      </c>
      <c r="D270" s="21" t="s">
        <v>106</v>
      </c>
      <c r="E270" s="32" t="s">
        <v>61</v>
      </c>
      <c r="F270" s="20">
        <f>18579552+1758000</f>
        <v>20337552</v>
      </c>
    </row>
    <row r="271" spans="1:6" s="1" customFormat="1" ht="15">
      <c r="A271" s="54" t="s">
        <v>316</v>
      </c>
      <c r="B271" s="21" t="s">
        <v>103</v>
      </c>
      <c r="C271" s="21" t="s">
        <v>78</v>
      </c>
      <c r="D271" s="21"/>
      <c r="E271" s="32"/>
      <c r="F271" s="20">
        <f>F272</f>
        <v>75500</v>
      </c>
    </row>
    <row r="272" spans="1:6" s="1" customFormat="1" ht="14.25">
      <c r="A272" s="7" t="s">
        <v>73</v>
      </c>
      <c r="B272" s="21" t="s">
        <v>103</v>
      </c>
      <c r="C272" s="21" t="s">
        <v>78</v>
      </c>
      <c r="D272" s="21" t="s">
        <v>74</v>
      </c>
      <c r="E272" s="32"/>
      <c r="F272" s="20">
        <f>F273+F275+F277</f>
        <v>75500</v>
      </c>
    </row>
    <row r="273" spans="1:6" s="1" customFormat="1" ht="57">
      <c r="A273" s="55" t="s">
        <v>256</v>
      </c>
      <c r="B273" s="21" t="s">
        <v>103</v>
      </c>
      <c r="C273" s="21" t="s">
        <v>78</v>
      </c>
      <c r="D273" s="21" t="s">
        <v>335</v>
      </c>
      <c r="E273" s="32"/>
      <c r="F273" s="20">
        <f>F274</f>
        <v>40000</v>
      </c>
    </row>
    <row r="274" spans="1:6" s="1" customFormat="1" ht="14.25">
      <c r="A274" s="31" t="s">
        <v>18</v>
      </c>
      <c r="B274" s="21" t="s">
        <v>103</v>
      </c>
      <c r="C274" s="21" t="s">
        <v>78</v>
      </c>
      <c r="D274" s="21" t="s">
        <v>335</v>
      </c>
      <c r="E274" s="32" t="s">
        <v>270</v>
      </c>
      <c r="F274" s="20">
        <v>40000</v>
      </c>
    </row>
    <row r="275" spans="1:6" s="1" customFormat="1" ht="42.75">
      <c r="A275" s="55" t="s">
        <v>351</v>
      </c>
      <c r="B275" s="21" t="s">
        <v>103</v>
      </c>
      <c r="C275" s="21" t="s">
        <v>78</v>
      </c>
      <c r="D275" s="21" t="s">
        <v>336</v>
      </c>
      <c r="E275" s="32"/>
      <c r="F275" s="20">
        <f>F276</f>
        <v>22500</v>
      </c>
    </row>
    <row r="276" spans="1:6" s="1" customFormat="1" ht="14.25">
      <c r="A276" s="31" t="s">
        <v>18</v>
      </c>
      <c r="B276" s="21" t="s">
        <v>103</v>
      </c>
      <c r="C276" s="21" t="s">
        <v>78</v>
      </c>
      <c r="D276" s="21" t="s">
        <v>336</v>
      </c>
      <c r="E276" s="32" t="s">
        <v>270</v>
      </c>
      <c r="F276" s="20">
        <v>22500</v>
      </c>
    </row>
    <row r="277" spans="1:6" s="1" customFormat="1" ht="28.5">
      <c r="A277" s="47" t="s">
        <v>339</v>
      </c>
      <c r="B277" s="21" t="s">
        <v>103</v>
      </c>
      <c r="C277" s="21" t="s">
        <v>78</v>
      </c>
      <c r="D277" s="21" t="s">
        <v>337</v>
      </c>
      <c r="E277" s="21"/>
      <c r="F277" s="20">
        <f>F278</f>
        <v>13000</v>
      </c>
    </row>
    <row r="278" spans="1:6" s="1" customFormat="1" ht="14.25">
      <c r="A278" s="31" t="s">
        <v>18</v>
      </c>
      <c r="B278" s="21" t="s">
        <v>103</v>
      </c>
      <c r="C278" s="21" t="s">
        <v>78</v>
      </c>
      <c r="D278" s="21" t="s">
        <v>337</v>
      </c>
      <c r="E278" s="32" t="s">
        <v>270</v>
      </c>
      <c r="F278" s="20">
        <v>13000</v>
      </c>
    </row>
    <row r="279" spans="1:6" s="1" customFormat="1" ht="15">
      <c r="A279" s="6" t="s">
        <v>167</v>
      </c>
      <c r="B279" s="21" t="s">
        <v>103</v>
      </c>
      <c r="C279" s="21" t="s">
        <v>79</v>
      </c>
      <c r="D279" s="21"/>
      <c r="E279" s="21"/>
      <c r="F279" s="20">
        <f>F280+F292</f>
        <v>13239724</v>
      </c>
    </row>
    <row r="280" spans="1:6" s="1" customFormat="1" ht="15">
      <c r="A280" s="6" t="s">
        <v>129</v>
      </c>
      <c r="B280" s="21" t="s">
        <v>103</v>
      </c>
      <c r="C280" s="21" t="s">
        <v>107</v>
      </c>
      <c r="D280" s="21"/>
      <c r="E280" s="21"/>
      <c r="F280" s="20">
        <f>F281+F283+F285+F287</f>
        <v>10179217</v>
      </c>
    </row>
    <row r="281" spans="1:6" s="1" customFormat="1" ht="42.75">
      <c r="A281" s="7" t="s">
        <v>315</v>
      </c>
      <c r="B281" s="21" t="s">
        <v>103</v>
      </c>
      <c r="C281" s="21" t="s">
        <v>107</v>
      </c>
      <c r="D281" s="21" t="s">
        <v>108</v>
      </c>
      <c r="E281" s="21"/>
      <c r="F281" s="20">
        <f>F282</f>
        <v>2395092</v>
      </c>
    </row>
    <row r="282" spans="1:6" s="1" customFormat="1" ht="14.25">
      <c r="A282" s="31" t="s">
        <v>258</v>
      </c>
      <c r="B282" s="21" t="s">
        <v>103</v>
      </c>
      <c r="C282" s="21" t="s">
        <v>107</v>
      </c>
      <c r="D282" s="21" t="s">
        <v>108</v>
      </c>
      <c r="E282" s="21" t="s">
        <v>61</v>
      </c>
      <c r="F282" s="20">
        <f>2310092+85000</f>
        <v>2395092</v>
      </c>
    </row>
    <row r="283" spans="1:6" s="1" customFormat="1" ht="42.75">
      <c r="A283" s="24" t="s">
        <v>130</v>
      </c>
      <c r="B283" s="21" t="s">
        <v>103</v>
      </c>
      <c r="C283" s="21" t="s">
        <v>107</v>
      </c>
      <c r="D283" s="21" t="s">
        <v>209</v>
      </c>
      <c r="E283" s="21"/>
      <c r="F283" s="20">
        <f>F284</f>
        <v>320000</v>
      </c>
    </row>
    <row r="284" spans="1:6" s="1" customFormat="1" ht="42.75">
      <c r="A284" s="31" t="s">
        <v>363</v>
      </c>
      <c r="B284" s="21" t="s">
        <v>103</v>
      </c>
      <c r="C284" s="21" t="s">
        <v>107</v>
      </c>
      <c r="D284" s="21" t="s">
        <v>209</v>
      </c>
      <c r="E284" s="21" t="s">
        <v>362</v>
      </c>
      <c r="F284" s="20">
        <v>320000</v>
      </c>
    </row>
    <row r="285" spans="1:6" s="1" customFormat="1" ht="14.25">
      <c r="A285" s="7" t="s">
        <v>109</v>
      </c>
      <c r="B285" s="21" t="s">
        <v>103</v>
      </c>
      <c r="C285" s="21" t="s">
        <v>107</v>
      </c>
      <c r="D285" s="21" t="s">
        <v>110</v>
      </c>
      <c r="E285" s="21"/>
      <c r="F285" s="20">
        <f>F286</f>
        <v>6923825</v>
      </c>
    </row>
    <row r="286" spans="1:6" s="1" customFormat="1" ht="14.25">
      <c r="A286" s="31" t="s">
        <v>258</v>
      </c>
      <c r="B286" s="21" t="s">
        <v>103</v>
      </c>
      <c r="C286" s="21" t="s">
        <v>107</v>
      </c>
      <c r="D286" s="21" t="s">
        <v>110</v>
      </c>
      <c r="E286" s="21" t="s">
        <v>61</v>
      </c>
      <c r="F286" s="20">
        <f>7404125-480300</f>
        <v>6923825</v>
      </c>
    </row>
    <row r="287" spans="1:6" s="1" customFormat="1" ht="14.25">
      <c r="A287" s="7" t="s">
        <v>73</v>
      </c>
      <c r="B287" s="21" t="s">
        <v>103</v>
      </c>
      <c r="C287" s="21" t="s">
        <v>0</v>
      </c>
      <c r="D287" s="21" t="s">
        <v>74</v>
      </c>
      <c r="E287" s="21"/>
      <c r="F287" s="20">
        <f>F288+F290</f>
        <v>540300</v>
      </c>
    </row>
    <row r="288" spans="1:6" s="1" customFormat="1" ht="42.75">
      <c r="A288" s="18" t="s">
        <v>317</v>
      </c>
      <c r="B288" s="21" t="s">
        <v>103</v>
      </c>
      <c r="C288" s="21" t="s">
        <v>0</v>
      </c>
      <c r="D288" s="21" t="s">
        <v>340</v>
      </c>
      <c r="E288" s="21"/>
      <c r="F288" s="20">
        <f>F289</f>
        <v>60000</v>
      </c>
    </row>
    <row r="289" spans="1:6" s="1" customFormat="1" ht="42.75">
      <c r="A289" s="31" t="s">
        <v>363</v>
      </c>
      <c r="B289" s="21" t="s">
        <v>103</v>
      </c>
      <c r="C289" s="21" t="s">
        <v>0</v>
      </c>
      <c r="D289" s="21" t="s">
        <v>340</v>
      </c>
      <c r="E289" s="21" t="s">
        <v>362</v>
      </c>
      <c r="F289" s="20">
        <v>60000</v>
      </c>
    </row>
    <row r="290" spans="1:6" s="1" customFormat="1" ht="42.75">
      <c r="A290" s="24" t="s">
        <v>345</v>
      </c>
      <c r="B290" s="21" t="s">
        <v>103</v>
      </c>
      <c r="C290" s="21" t="s">
        <v>0</v>
      </c>
      <c r="D290" s="21" t="s">
        <v>346</v>
      </c>
      <c r="E290" s="21"/>
      <c r="F290" s="20">
        <f>F291</f>
        <v>480300</v>
      </c>
    </row>
    <row r="291" spans="1:6" s="1" customFormat="1" ht="42.75">
      <c r="A291" s="31" t="s">
        <v>363</v>
      </c>
      <c r="B291" s="21" t="s">
        <v>103</v>
      </c>
      <c r="C291" s="21" t="s">
        <v>0</v>
      </c>
      <c r="D291" s="21" t="s">
        <v>346</v>
      </c>
      <c r="E291" s="21" t="s">
        <v>362</v>
      </c>
      <c r="F291" s="20">
        <v>480300</v>
      </c>
    </row>
    <row r="292" spans="1:6" s="1" customFormat="1" ht="15">
      <c r="A292" s="6" t="s">
        <v>166</v>
      </c>
      <c r="B292" s="21" t="s">
        <v>103</v>
      </c>
      <c r="C292" s="21" t="s">
        <v>82</v>
      </c>
      <c r="D292" s="21"/>
      <c r="E292" s="21"/>
      <c r="F292" s="20">
        <f>F293+F296</f>
        <v>3060507</v>
      </c>
    </row>
    <row r="293" spans="1:6" s="1" customFormat="1" ht="57">
      <c r="A293" s="7" t="s">
        <v>28</v>
      </c>
      <c r="B293" s="21" t="s">
        <v>103</v>
      </c>
      <c r="C293" s="21" t="s">
        <v>82</v>
      </c>
      <c r="D293" s="21" t="s">
        <v>29</v>
      </c>
      <c r="E293" s="21"/>
      <c r="F293" s="20">
        <f>F294</f>
        <v>1002530</v>
      </c>
    </row>
    <row r="294" spans="1:6" s="1" customFormat="1" ht="14.25">
      <c r="A294" s="24" t="s">
        <v>136</v>
      </c>
      <c r="B294" s="21" t="s">
        <v>103</v>
      </c>
      <c r="C294" s="21" t="s">
        <v>82</v>
      </c>
      <c r="D294" s="21" t="s">
        <v>30</v>
      </c>
      <c r="E294" s="21"/>
      <c r="F294" s="20">
        <f>F295</f>
        <v>1002530</v>
      </c>
    </row>
    <row r="295" spans="1:6" s="1" customFormat="1" ht="14.25">
      <c r="A295" s="23" t="s">
        <v>353</v>
      </c>
      <c r="B295" s="21" t="s">
        <v>103</v>
      </c>
      <c r="C295" s="21" t="s">
        <v>82</v>
      </c>
      <c r="D295" s="21" t="s">
        <v>30</v>
      </c>
      <c r="E295" s="21" t="s">
        <v>215</v>
      </c>
      <c r="F295" s="20">
        <v>1002530</v>
      </c>
    </row>
    <row r="296" spans="1:6" s="1" customFormat="1" ht="57">
      <c r="A296" s="7" t="s">
        <v>111</v>
      </c>
      <c r="B296" s="21" t="s">
        <v>103</v>
      </c>
      <c r="C296" s="21" t="s">
        <v>82</v>
      </c>
      <c r="D296" s="21" t="s">
        <v>112</v>
      </c>
      <c r="E296" s="21"/>
      <c r="F296" s="20">
        <f>F297</f>
        <v>2057977</v>
      </c>
    </row>
    <row r="297" spans="1:6" s="1" customFormat="1" ht="12.75" customHeight="1">
      <c r="A297" s="23" t="s">
        <v>353</v>
      </c>
      <c r="B297" s="21" t="s">
        <v>103</v>
      </c>
      <c r="C297" s="21" t="s">
        <v>82</v>
      </c>
      <c r="D297" s="21" t="s">
        <v>112</v>
      </c>
      <c r="E297" s="21" t="s">
        <v>215</v>
      </c>
      <c r="F297" s="20">
        <v>2057977</v>
      </c>
    </row>
    <row r="298" spans="1:6" s="1" customFormat="1" ht="12.75" customHeight="1">
      <c r="A298" s="14" t="s">
        <v>88</v>
      </c>
      <c r="B298" s="21" t="s">
        <v>327</v>
      </c>
      <c r="C298" s="21" t="s">
        <v>89</v>
      </c>
      <c r="D298" s="21"/>
      <c r="E298" s="21"/>
      <c r="F298" s="20">
        <f>F299</f>
        <v>52000</v>
      </c>
    </row>
    <row r="299" spans="1:6" s="1" customFormat="1" ht="12.75" customHeight="1">
      <c r="A299" s="6" t="s">
        <v>123</v>
      </c>
      <c r="B299" s="21" t="s">
        <v>103</v>
      </c>
      <c r="C299" s="21" t="s">
        <v>94</v>
      </c>
      <c r="D299" s="21"/>
      <c r="E299" s="21"/>
      <c r="F299" s="20">
        <f>F300</f>
        <v>52000</v>
      </c>
    </row>
    <row r="300" spans="1:6" s="1" customFormat="1" ht="14.25">
      <c r="A300" s="13" t="s">
        <v>73</v>
      </c>
      <c r="B300" s="21" t="s">
        <v>103</v>
      </c>
      <c r="C300" s="25" t="s">
        <v>94</v>
      </c>
      <c r="D300" s="25" t="s">
        <v>74</v>
      </c>
      <c r="E300" s="25"/>
      <c r="F300" s="26">
        <f>F301+F303</f>
        <v>52000</v>
      </c>
    </row>
    <row r="301" spans="1:6" s="1" customFormat="1" ht="28.5">
      <c r="A301" s="30" t="s">
        <v>321</v>
      </c>
      <c r="B301" s="21" t="s">
        <v>103</v>
      </c>
      <c r="C301" s="25" t="s">
        <v>94</v>
      </c>
      <c r="D301" s="25" t="s">
        <v>322</v>
      </c>
      <c r="E301" s="25"/>
      <c r="F301" s="26">
        <f>F302</f>
        <v>50000</v>
      </c>
    </row>
    <row r="302" spans="1:6" s="1" customFormat="1" ht="14.25">
      <c r="A302" s="23" t="s">
        <v>18</v>
      </c>
      <c r="B302" s="21" t="s">
        <v>103</v>
      </c>
      <c r="C302" s="25" t="s">
        <v>94</v>
      </c>
      <c r="D302" s="25" t="s">
        <v>322</v>
      </c>
      <c r="E302" s="25" t="s">
        <v>270</v>
      </c>
      <c r="F302" s="26">
        <v>50000</v>
      </c>
    </row>
    <row r="303" spans="1:6" s="1" customFormat="1" ht="28.5">
      <c r="A303" s="30" t="s">
        <v>332</v>
      </c>
      <c r="B303" s="21" t="s">
        <v>103</v>
      </c>
      <c r="C303" s="25" t="s">
        <v>94</v>
      </c>
      <c r="D303" s="25" t="s">
        <v>338</v>
      </c>
      <c r="E303" s="25"/>
      <c r="F303" s="26">
        <f>F304</f>
        <v>2000</v>
      </c>
    </row>
    <row r="304" spans="1:6" s="1" customFormat="1" ht="14.25">
      <c r="A304" s="23" t="s">
        <v>18</v>
      </c>
      <c r="B304" s="21" t="s">
        <v>103</v>
      </c>
      <c r="C304" s="25" t="s">
        <v>94</v>
      </c>
      <c r="D304" s="25" t="s">
        <v>338</v>
      </c>
      <c r="E304" s="25" t="s">
        <v>270</v>
      </c>
      <c r="F304" s="26">
        <v>2000</v>
      </c>
    </row>
    <row r="305" spans="1:6" s="1" customFormat="1" ht="15">
      <c r="A305" s="5" t="s">
        <v>131</v>
      </c>
      <c r="B305" s="21" t="s">
        <v>113</v>
      </c>
      <c r="C305" s="21"/>
      <c r="D305" s="21"/>
      <c r="E305" s="21"/>
      <c r="F305" s="20">
        <f>F306+F352+F373</f>
        <v>403385666</v>
      </c>
    </row>
    <row r="306" spans="1:6" s="1" customFormat="1" ht="15">
      <c r="A306" s="6" t="s">
        <v>76</v>
      </c>
      <c r="B306" s="21" t="s">
        <v>113</v>
      </c>
      <c r="C306" s="21" t="s">
        <v>77</v>
      </c>
      <c r="D306" s="21"/>
      <c r="E306" s="21"/>
      <c r="F306" s="20">
        <f>F307+F311+F330+F342</f>
        <v>375817213</v>
      </c>
    </row>
    <row r="307" spans="1:6" s="1" customFormat="1" ht="15">
      <c r="A307" s="6" t="s">
        <v>132</v>
      </c>
      <c r="B307" s="21" t="s">
        <v>113</v>
      </c>
      <c r="C307" s="21" t="s">
        <v>114</v>
      </c>
      <c r="D307" s="21"/>
      <c r="E307" s="21"/>
      <c r="F307" s="20">
        <f>F308</f>
        <v>108126013</v>
      </c>
    </row>
    <row r="308" spans="1:6" s="1" customFormat="1" ht="14.25">
      <c r="A308" s="7" t="s">
        <v>73</v>
      </c>
      <c r="B308" s="21" t="s">
        <v>113</v>
      </c>
      <c r="C308" s="21" t="s">
        <v>114</v>
      </c>
      <c r="D308" s="21" t="s">
        <v>74</v>
      </c>
      <c r="E308" s="21"/>
      <c r="F308" s="20">
        <f>F309</f>
        <v>108126013</v>
      </c>
    </row>
    <row r="309" spans="1:6" s="1" customFormat="1" ht="60">
      <c r="A309" s="60" t="s">
        <v>326</v>
      </c>
      <c r="B309" s="21" t="s">
        <v>113</v>
      </c>
      <c r="C309" s="21" t="s">
        <v>114</v>
      </c>
      <c r="D309" s="21" t="s">
        <v>341</v>
      </c>
      <c r="E309" s="21"/>
      <c r="F309" s="20">
        <f>F310</f>
        <v>108126013</v>
      </c>
    </row>
    <row r="310" spans="1:6" s="1" customFormat="1" ht="14.25">
      <c r="A310" s="23" t="s">
        <v>258</v>
      </c>
      <c r="B310" s="21" t="s">
        <v>113</v>
      </c>
      <c r="C310" s="21" t="s">
        <v>114</v>
      </c>
      <c r="D310" s="21" t="s">
        <v>341</v>
      </c>
      <c r="E310" s="21" t="s">
        <v>61</v>
      </c>
      <c r="F310" s="20">
        <f>101196013+6930000</f>
        <v>108126013</v>
      </c>
    </row>
    <row r="311" spans="1:6" s="1" customFormat="1" ht="15">
      <c r="A311" s="6" t="s">
        <v>128</v>
      </c>
      <c r="B311" s="21" t="s">
        <v>113</v>
      </c>
      <c r="C311" s="21" t="s">
        <v>104</v>
      </c>
      <c r="D311" s="21"/>
      <c r="E311" s="21"/>
      <c r="F311" s="20">
        <f>F312+F314+F316+F325</f>
        <v>257170043</v>
      </c>
    </row>
    <row r="312" spans="1:6" s="1" customFormat="1" ht="28.5">
      <c r="A312" s="7" t="s">
        <v>115</v>
      </c>
      <c r="B312" s="21" t="s">
        <v>113</v>
      </c>
      <c r="C312" s="21" t="s">
        <v>104</v>
      </c>
      <c r="D312" s="21" t="s">
        <v>116</v>
      </c>
      <c r="E312" s="21"/>
      <c r="F312" s="20">
        <f>F313</f>
        <v>47533720</v>
      </c>
    </row>
    <row r="313" spans="1:6" s="1" customFormat="1" ht="14.25">
      <c r="A313" s="23" t="s">
        <v>258</v>
      </c>
      <c r="B313" s="21" t="s">
        <v>113</v>
      </c>
      <c r="C313" s="21" t="s">
        <v>104</v>
      </c>
      <c r="D313" s="21" t="s">
        <v>116</v>
      </c>
      <c r="E313" s="21" t="s">
        <v>61</v>
      </c>
      <c r="F313" s="20">
        <f>52839400-300000-2669000-2336680</f>
        <v>47533720</v>
      </c>
    </row>
    <row r="314" spans="1:6" s="1" customFormat="1" ht="14.25">
      <c r="A314" s="7" t="s">
        <v>105</v>
      </c>
      <c r="B314" s="21" t="s">
        <v>113</v>
      </c>
      <c r="C314" s="21" t="s">
        <v>104</v>
      </c>
      <c r="D314" s="21" t="s">
        <v>106</v>
      </c>
      <c r="E314" s="21"/>
      <c r="F314" s="20">
        <f>F315</f>
        <v>19599518</v>
      </c>
    </row>
    <row r="315" spans="1:6" s="1" customFormat="1" ht="14.25">
      <c r="A315" s="23" t="s">
        <v>258</v>
      </c>
      <c r="B315" s="21" t="s">
        <v>113</v>
      </c>
      <c r="C315" s="21" t="s">
        <v>104</v>
      </c>
      <c r="D315" s="21" t="s">
        <v>106</v>
      </c>
      <c r="E315" s="21" t="s">
        <v>61</v>
      </c>
      <c r="F315" s="20">
        <f>19849518-250000</f>
        <v>19599518</v>
      </c>
    </row>
    <row r="316" spans="1:6" s="1" customFormat="1" ht="14.25">
      <c r="A316" s="7" t="s">
        <v>219</v>
      </c>
      <c r="B316" s="25" t="s">
        <v>113</v>
      </c>
      <c r="C316" s="25" t="s">
        <v>104</v>
      </c>
      <c r="D316" s="25" t="s">
        <v>218</v>
      </c>
      <c r="E316" s="25"/>
      <c r="F316" s="26">
        <f>F317</f>
        <v>179173125</v>
      </c>
    </row>
    <row r="317" spans="1:6" s="1" customFormat="1" ht="42.75">
      <c r="A317" s="24" t="s">
        <v>192</v>
      </c>
      <c r="B317" s="25" t="s">
        <v>113</v>
      </c>
      <c r="C317" s="25" t="s">
        <v>104</v>
      </c>
      <c r="D317" s="25" t="s">
        <v>286</v>
      </c>
      <c r="E317" s="25"/>
      <c r="F317" s="26">
        <f>F318+F323</f>
        <v>179173125</v>
      </c>
    </row>
    <row r="318" spans="1:6" s="1" customFormat="1" ht="85.5">
      <c r="A318" s="24" t="s">
        <v>293</v>
      </c>
      <c r="B318" s="25" t="s">
        <v>113</v>
      </c>
      <c r="C318" s="25" t="s">
        <v>294</v>
      </c>
      <c r="D318" s="25" t="s">
        <v>295</v>
      </c>
      <c r="E318" s="25"/>
      <c r="F318" s="26">
        <f>F319+F320+F321</f>
        <v>178409895</v>
      </c>
    </row>
    <row r="319" spans="1:6" s="1" customFormat="1" ht="14.25">
      <c r="A319" s="23" t="s">
        <v>258</v>
      </c>
      <c r="B319" s="25" t="s">
        <v>113</v>
      </c>
      <c r="C319" s="25" t="s">
        <v>294</v>
      </c>
      <c r="D319" s="25" t="s">
        <v>295</v>
      </c>
      <c r="E319" s="25" t="s">
        <v>61</v>
      </c>
      <c r="F319" s="26">
        <f>178409895-6311142-13282141</f>
        <v>158816612</v>
      </c>
    </row>
    <row r="320" spans="1:6" s="1" customFormat="1" ht="14.25">
      <c r="A320" s="59" t="s">
        <v>138</v>
      </c>
      <c r="B320" s="25" t="s">
        <v>113</v>
      </c>
      <c r="C320" s="25" t="s">
        <v>294</v>
      </c>
      <c r="D320" s="25" t="s">
        <v>295</v>
      </c>
      <c r="E320" s="25" t="s">
        <v>38</v>
      </c>
      <c r="F320" s="26">
        <v>13282141</v>
      </c>
    </row>
    <row r="321" spans="1:6" s="1" customFormat="1" ht="28.5">
      <c r="A321" s="23" t="s">
        <v>369</v>
      </c>
      <c r="B321" s="25" t="s">
        <v>113</v>
      </c>
      <c r="C321" s="25" t="s">
        <v>294</v>
      </c>
      <c r="D321" s="25" t="s">
        <v>295</v>
      </c>
      <c r="E321" s="25" t="s">
        <v>367</v>
      </c>
      <c r="F321" s="26">
        <f>F322</f>
        <v>6311142</v>
      </c>
    </row>
    <row r="322" spans="1:6" s="1" customFormat="1" ht="28.5">
      <c r="A322" s="23" t="s">
        <v>370</v>
      </c>
      <c r="B322" s="25" t="s">
        <v>113</v>
      </c>
      <c r="C322" s="25" t="s">
        <v>294</v>
      </c>
      <c r="D322" s="25" t="s">
        <v>295</v>
      </c>
      <c r="E322" s="25" t="s">
        <v>368</v>
      </c>
      <c r="F322" s="26">
        <v>6311142</v>
      </c>
    </row>
    <row r="323" spans="1:6" s="1" customFormat="1" ht="128.25">
      <c r="A323" s="24" t="s">
        <v>292</v>
      </c>
      <c r="B323" s="25" t="s">
        <v>113</v>
      </c>
      <c r="C323" s="25" t="s">
        <v>104</v>
      </c>
      <c r="D323" s="25" t="s">
        <v>287</v>
      </c>
      <c r="E323" s="25"/>
      <c r="F323" s="26">
        <f>F324</f>
        <v>763230</v>
      </c>
    </row>
    <row r="324" spans="1:6" s="1" customFormat="1" ht="14.25">
      <c r="A324" s="23" t="s">
        <v>258</v>
      </c>
      <c r="B324" s="25" t="s">
        <v>113</v>
      </c>
      <c r="C324" s="25" t="s">
        <v>104</v>
      </c>
      <c r="D324" s="25" t="s">
        <v>287</v>
      </c>
      <c r="E324" s="25" t="s">
        <v>61</v>
      </c>
      <c r="F324" s="26">
        <v>763230</v>
      </c>
    </row>
    <row r="325" spans="1:6" s="1" customFormat="1" ht="14.25">
      <c r="A325" s="7" t="s">
        <v>73</v>
      </c>
      <c r="B325" s="21" t="s">
        <v>113</v>
      </c>
      <c r="C325" s="21" t="s">
        <v>104</v>
      </c>
      <c r="D325" s="21" t="s">
        <v>74</v>
      </c>
      <c r="E325" s="21"/>
      <c r="F325" s="20">
        <f>F326+F328</f>
        <v>10863680</v>
      </c>
    </row>
    <row r="326" spans="1:6" s="1" customFormat="1" ht="99.75">
      <c r="A326" s="24" t="s">
        <v>325</v>
      </c>
      <c r="B326" s="21" t="s">
        <v>113</v>
      </c>
      <c r="C326" s="21" t="s">
        <v>104</v>
      </c>
      <c r="D326" s="21" t="s">
        <v>210</v>
      </c>
      <c r="E326" s="21"/>
      <c r="F326" s="20">
        <f>SUM(F327:F327)</f>
        <v>8194680</v>
      </c>
    </row>
    <row r="327" spans="1:6" s="1" customFormat="1" ht="14.25">
      <c r="A327" s="23" t="s">
        <v>258</v>
      </c>
      <c r="B327" s="21" t="s">
        <v>113</v>
      </c>
      <c r="C327" s="21" t="s">
        <v>104</v>
      </c>
      <c r="D327" s="21" t="s">
        <v>210</v>
      </c>
      <c r="E327" s="25" t="s">
        <v>61</v>
      </c>
      <c r="F327" s="20">
        <f>6358000-500000+2336680</f>
        <v>8194680</v>
      </c>
    </row>
    <row r="328" spans="1:6" s="1" customFormat="1" ht="57">
      <c r="A328" s="24" t="s">
        <v>331</v>
      </c>
      <c r="B328" s="21" t="s">
        <v>113</v>
      </c>
      <c r="C328" s="21" t="s">
        <v>104</v>
      </c>
      <c r="D328" s="21" t="s">
        <v>342</v>
      </c>
      <c r="E328" s="25"/>
      <c r="F328" s="20">
        <f>F329</f>
        <v>2669000</v>
      </c>
    </row>
    <row r="329" spans="1:6" s="1" customFormat="1" ht="14.25">
      <c r="A329" s="23" t="s">
        <v>258</v>
      </c>
      <c r="B329" s="21" t="s">
        <v>113</v>
      </c>
      <c r="C329" s="21" t="s">
        <v>104</v>
      </c>
      <c r="D329" s="21" t="s">
        <v>342</v>
      </c>
      <c r="E329" s="25" t="s">
        <v>61</v>
      </c>
      <c r="F329" s="20">
        <v>2669000</v>
      </c>
    </row>
    <row r="330" spans="1:6" s="1" customFormat="1" ht="15">
      <c r="A330" s="14" t="s">
        <v>11</v>
      </c>
      <c r="B330" s="25" t="s">
        <v>113</v>
      </c>
      <c r="C330" s="25" t="s">
        <v>78</v>
      </c>
      <c r="D330" s="25"/>
      <c r="E330" s="25"/>
      <c r="F330" s="26">
        <f>F331+F335</f>
        <v>226113</v>
      </c>
    </row>
    <row r="331" spans="1:6" s="1" customFormat="1" ht="14.25">
      <c r="A331" s="13" t="s">
        <v>1</v>
      </c>
      <c r="B331" s="25" t="s">
        <v>113</v>
      </c>
      <c r="C331" s="25" t="s">
        <v>78</v>
      </c>
      <c r="D331" s="25" t="s">
        <v>2</v>
      </c>
      <c r="E331" s="25"/>
      <c r="F331" s="26">
        <f>F332</f>
        <v>112613</v>
      </c>
    </row>
    <row r="332" spans="1:6" s="1" customFormat="1" ht="42.75">
      <c r="A332" s="30" t="s">
        <v>358</v>
      </c>
      <c r="B332" s="25" t="s">
        <v>113</v>
      </c>
      <c r="C332" s="25" t="s">
        <v>359</v>
      </c>
      <c r="D332" s="25" t="s">
        <v>360</v>
      </c>
      <c r="E332" s="25"/>
      <c r="F332" s="26">
        <f>F333</f>
        <v>112613</v>
      </c>
    </row>
    <row r="333" spans="1:6" s="1" customFormat="1" ht="38.25">
      <c r="A333" s="65" t="s">
        <v>211</v>
      </c>
      <c r="B333" s="25" t="s">
        <v>113</v>
      </c>
      <c r="C333" s="25" t="s">
        <v>78</v>
      </c>
      <c r="D333" s="25" t="s">
        <v>212</v>
      </c>
      <c r="E333" s="25"/>
      <c r="F333" s="26">
        <f>F334</f>
        <v>112613</v>
      </c>
    </row>
    <row r="334" spans="1:6" s="1" customFormat="1" ht="14.25">
      <c r="A334" s="37" t="s">
        <v>18</v>
      </c>
      <c r="B334" s="25" t="s">
        <v>113</v>
      </c>
      <c r="C334" s="25" t="s">
        <v>78</v>
      </c>
      <c r="D334" s="25" t="s">
        <v>212</v>
      </c>
      <c r="E334" s="25" t="s">
        <v>270</v>
      </c>
      <c r="F334" s="26">
        <v>112613</v>
      </c>
    </row>
    <row r="335" spans="1:6" s="1" customFormat="1" ht="14.25">
      <c r="A335" s="7" t="s">
        <v>73</v>
      </c>
      <c r="B335" s="25" t="s">
        <v>113</v>
      </c>
      <c r="C335" s="25" t="s">
        <v>78</v>
      </c>
      <c r="D335" s="25" t="s">
        <v>74</v>
      </c>
      <c r="E335" s="25"/>
      <c r="F335" s="26">
        <f>F336+F338+F340</f>
        <v>113500</v>
      </c>
    </row>
    <row r="336" spans="1:6" s="1" customFormat="1" ht="57">
      <c r="A336" s="18" t="s">
        <v>256</v>
      </c>
      <c r="B336" s="25" t="s">
        <v>113</v>
      </c>
      <c r="C336" s="25" t="s">
        <v>78</v>
      </c>
      <c r="D336" s="25" t="s">
        <v>335</v>
      </c>
      <c r="E336" s="25"/>
      <c r="F336" s="26">
        <f>F337</f>
        <v>12000</v>
      </c>
    </row>
    <row r="337" spans="1:6" s="1" customFormat="1" ht="14.25">
      <c r="A337" s="37" t="s">
        <v>18</v>
      </c>
      <c r="B337" s="25" t="s">
        <v>113</v>
      </c>
      <c r="C337" s="25" t="s">
        <v>78</v>
      </c>
      <c r="D337" s="25" t="s">
        <v>335</v>
      </c>
      <c r="E337" s="25" t="s">
        <v>270</v>
      </c>
      <c r="F337" s="26">
        <v>12000</v>
      </c>
    </row>
    <row r="338" spans="1:6" s="1" customFormat="1" ht="42.75">
      <c r="A338" s="18" t="s">
        <v>351</v>
      </c>
      <c r="B338" s="25" t="s">
        <v>113</v>
      </c>
      <c r="C338" s="25" t="s">
        <v>78</v>
      </c>
      <c r="D338" s="25" t="s">
        <v>336</v>
      </c>
      <c r="E338" s="25"/>
      <c r="F338" s="26">
        <f>F339</f>
        <v>55500</v>
      </c>
    </row>
    <row r="339" spans="1:6" s="1" customFormat="1" ht="14.25">
      <c r="A339" s="37" t="s">
        <v>18</v>
      </c>
      <c r="B339" s="25" t="s">
        <v>113</v>
      </c>
      <c r="C339" s="25" t="s">
        <v>78</v>
      </c>
      <c r="D339" s="25" t="s">
        <v>336</v>
      </c>
      <c r="E339" s="25" t="s">
        <v>270</v>
      </c>
      <c r="F339" s="26">
        <v>55500</v>
      </c>
    </row>
    <row r="340" spans="1:6" s="1" customFormat="1" ht="28.5">
      <c r="A340" s="47" t="s">
        <v>339</v>
      </c>
      <c r="B340" s="25" t="s">
        <v>113</v>
      </c>
      <c r="C340" s="21" t="s">
        <v>78</v>
      </c>
      <c r="D340" s="21" t="s">
        <v>337</v>
      </c>
      <c r="E340" s="21"/>
      <c r="F340" s="20">
        <f>F341</f>
        <v>46000</v>
      </c>
    </row>
    <row r="341" spans="1:6" s="1" customFormat="1" ht="14.25">
      <c r="A341" s="37" t="s">
        <v>18</v>
      </c>
      <c r="B341" s="25" t="s">
        <v>113</v>
      </c>
      <c r="C341" s="21" t="s">
        <v>78</v>
      </c>
      <c r="D341" s="21" t="s">
        <v>337</v>
      </c>
      <c r="E341" s="25" t="s">
        <v>270</v>
      </c>
      <c r="F341" s="20">
        <v>46000</v>
      </c>
    </row>
    <row r="342" spans="1:6" s="1" customFormat="1" ht="15">
      <c r="A342" s="6" t="s">
        <v>12</v>
      </c>
      <c r="B342" s="21" t="s">
        <v>113</v>
      </c>
      <c r="C342" s="21" t="s">
        <v>117</v>
      </c>
      <c r="D342" s="21"/>
      <c r="E342" s="21"/>
      <c r="F342" s="20">
        <f>F343+F346+F349</f>
        <v>10295044</v>
      </c>
    </row>
    <row r="343" spans="1:6" s="1" customFormat="1" ht="57">
      <c r="A343" s="7" t="s">
        <v>28</v>
      </c>
      <c r="B343" s="21" t="s">
        <v>113</v>
      </c>
      <c r="C343" s="21" t="s">
        <v>117</v>
      </c>
      <c r="D343" s="21" t="s">
        <v>29</v>
      </c>
      <c r="E343" s="21"/>
      <c r="F343" s="20">
        <f>F344</f>
        <v>1974394</v>
      </c>
    </row>
    <row r="344" spans="1:6" s="1" customFormat="1" ht="14.25">
      <c r="A344" s="24" t="s">
        <v>136</v>
      </c>
      <c r="B344" s="21" t="s">
        <v>113</v>
      </c>
      <c r="C344" s="21" t="s">
        <v>117</v>
      </c>
      <c r="D344" s="21" t="s">
        <v>30</v>
      </c>
      <c r="E344" s="21"/>
      <c r="F344" s="20">
        <f>F345</f>
        <v>1974394</v>
      </c>
    </row>
    <row r="345" spans="1:6" s="1" customFormat="1" ht="14.25">
      <c r="A345" s="23" t="s">
        <v>353</v>
      </c>
      <c r="B345" s="21" t="s">
        <v>113</v>
      </c>
      <c r="C345" s="21" t="s">
        <v>117</v>
      </c>
      <c r="D345" s="21" t="s">
        <v>30</v>
      </c>
      <c r="E345" s="21" t="s">
        <v>215</v>
      </c>
      <c r="F345" s="20">
        <v>1974394</v>
      </c>
    </row>
    <row r="346" spans="1:6" s="1" customFormat="1" ht="57">
      <c r="A346" s="7" t="s">
        <v>111</v>
      </c>
      <c r="B346" s="21" t="s">
        <v>113</v>
      </c>
      <c r="C346" s="21" t="s">
        <v>117</v>
      </c>
      <c r="D346" s="21" t="s">
        <v>112</v>
      </c>
      <c r="E346" s="21"/>
      <c r="F346" s="20">
        <f>SUM(F347:F348)</f>
        <v>7970650</v>
      </c>
    </row>
    <row r="347" spans="1:6" s="1" customFormat="1" ht="14.25">
      <c r="A347" s="23" t="s">
        <v>258</v>
      </c>
      <c r="B347" s="21" t="s">
        <v>113</v>
      </c>
      <c r="C347" s="21" t="s">
        <v>117</v>
      </c>
      <c r="D347" s="21" t="s">
        <v>112</v>
      </c>
      <c r="E347" s="21" t="s">
        <v>61</v>
      </c>
      <c r="F347" s="20">
        <v>3328640</v>
      </c>
    </row>
    <row r="348" spans="1:6" s="1" customFormat="1" ht="14.25">
      <c r="A348" s="23" t="s">
        <v>353</v>
      </c>
      <c r="B348" s="21" t="s">
        <v>113</v>
      </c>
      <c r="C348" s="21" t="s">
        <v>117</v>
      </c>
      <c r="D348" s="21" t="s">
        <v>112</v>
      </c>
      <c r="E348" s="21" t="s">
        <v>215</v>
      </c>
      <c r="F348" s="20">
        <v>4642010</v>
      </c>
    </row>
    <row r="349" spans="1:6" s="1" customFormat="1" ht="14.25">
      <c r="A349" s="7" t="s">
        <v>73</v>
      </c>
      <c r="B349" s="21" t="s">
        <v>113</v>
      </c>
      <c r="C349" s="21" t="s">
        <v>117</v>
      </c>
      <c r="D349" s="21" t="s">
        <v>74</v>
      </c>
      <c r="E349" s="21"/>
      <c r="F349" s="20">
        <f>F350</f>
        <v>350000</v>
      </c>
    </row>
    <row r="350" spans="1:6" s="1" customFormat="1" ht="57">
      <c r="A350" s="24" t="s">
        <v>331</v>
      </c>
      <c r="B350" s="21" t="s">
        <v>113</v>
      </c>
      <c r="C350" s="21" t="s">
        <v>117</v>
      </c>
      <c r="D350" s="21" t="s">
        <v>342</v>
      </c>
      <c r="E350" s="25"/>
      <c r="F350" s="20">
        <f>F351</f>
        <v>350000</v>
      </c>
    </row>
    <row r="351" spans="1:6" s="1" customFormat="1" ht="14.25">
      <c r="A351" s="23" t="s">
        <v>258</v>
      </c>
      <c r="B351" s="21" t="s">
        <v>113</v>
      </c>
      <c r="C351" s="21" t="s">
        <v>117</v>
      </c>
      <c r="D351" s="21" t="s">
        <v>342</v>
      </c>
      <c r="E351" s="25" t="s">
        <v>61</v>
      </c>
      <c r="F351" s="20">
        <v>350000</v>
      </c>
    </row>
    <row r="352" spans="1:6" s="1" customFormat="1" ht="15">
      <c r="A352" s="14" t="s">
        <v>88</v>
      </c>
      <c r="B352" s="25" t="s">
        <v>113</v>
      </c>
      <c r="C352" s="25" t="s">
        <v>89</v>
      </c>
      <c r="D352" s="25"/>
      <c r="E352" s="25"/>
      <c r="F352" s="26">
        <f>F353+F366</f>
        <v>26910203</v>
      </c>
    </row>
    <row r="353" spans="1:6" s="1" customFormat="1" ht="15">
      <c r="A353" s="14" t="s">
        <v>122</v>
      </c>
      <c r="B353" s="25" t="s">
        <v>113</v>
      </c>
      <c r="C353" s="25" t="s">
        <v>119</v>
      </c>
      <c r="D353" s="25"/>
      <c r="E353" s="25"/>
      <c r="F353" s="26">
        <f>F354+F360</f>
        <v>25576283</v>
      </c>
    </row>
    <row r="354" spans="1:6" s="1" customFormat="1" ht="14.25">
      <c r="A354" s="13" t="s">
        <v>1</v>
      </c>
      <c r="B354" s="25" t="s">
        <v>113</v>
      </c>
      <c r="C354" s="25" t="s">
        <v>119</v>
      </c>
      <c r="D354" s="25" t="s">
        <v>2</v>
      </c>
      <c r="E354" s="25"/>
      <c r="F354" s="26">
        <f>F355</f>
        <v>22127277</v>
      </c>
    </row>
    <row r="355" spans="1:6" s="1" customFormat="1" ht="28.5">
      <c r="A355" s="30" t="s">
        <v>195</v>
      </c>
      <c r="B355" s="25" t="s">
        <v>113</v>
      </c>
      <c r="C355" s="25" t="s">
        <v>119</v>
      </c>
      <c r="D355" s="25" t="s">
        <v>196</v>
      </c>
      <c r="E355" s="25"/>
      <c r="F355" s="26">
        <f>F356</f>
        <v>22127277</v>
      </c>
    </row>
    <row r="356" spans="1:6" s="1" customFormat="1" ht="14.25">
      <c r="A356" s="37" t="s">
        <v>260</v>
      </c>
      <c r="B356" s="25" t="s">
        <v>113</v>
      </c>
      <c r="C356" s="25" t="s">
        <v>120</v>
      </c>
      <c r="D356" s="25" t="s">
        <v>196</v>
      </c>
      <c r="E356" s="25" t="s">
        <v>261</v>
      </c>
      <c r="F356" s="26">
        <f>F357</f>
        <v>22127277</v>
      </c>
    </row>
    <row r="357" spans="1:6" s="1" customFormat="1" ht="14.25">
      <c r="A357" s="37" t="s">
        <v>265</v>
      </c>
      <c r="B357" s="25" t="s">
        <v>113</v>
      </c>
      <c r="C357" s="25" t="s">
        <v>120</v>
      </c>
      <c r="D357" s="25" t="s">
        <v>196</v>
      </c>
      <c r="E357" s="25" t="s">
        <v>266</v>
      </c>
      <c r="F357" s="26">
        <f>SUM(F358:F359)</f>
        <v>22127277</v>
      </c>
    </row>
    <row r="358" spans="1:6" s="1" customFormat="1" ht="28.5">
      <c r="A358" s="37" t="s">
        <v>268</v>
      </c>
      <c r="B358" s="25" t="s">
        <v>113</v>
      </c>
      <c r="C358" s="25" t="s">
        <v>120</v>
      </c>
      <c r="D358" s="25" t="s">
        <v>196</v>
      </c>
      <c r="E358" s="25" t="s">
        <v>267</v>
      </c>
      <c r="F358" s="26">
        <v>12390297</v>
      </c>
    </row>
    <row r="359" spans="1:6" s="1" customFormat="1" ht="28.5">
      <c r="A359" s="37" t="s">
        <v>300</v>
      </c>
      <c r="B359" s="25" t="s">
        <v>113</v>
      </c>
      <c r="C359" s="25" t="s">
        <v>120</v>
      </c>
      <c r="D359" s="25" t="s">
        <v>196</v>
      </c>
      <c r="E359" s="25" t="s">
        <v>299</v>
      </c>
      <c r="F359" s="26">
        <v>9736980</v>
      </c>
    </row>
    <row r="360" spans="1:6" s="1" customFormat="1" ht="14.25">
      <c r="A360" s="13" t="s">
        <v>219</v>
      </c>
      <c r="B360" s="25" t="s">
        <v>113</v>
      </c>
      <c r="C360" s="25" t="s">
        <v>120</v>
      </c>
      <c r="D360" s="25" t="s">
        <v>218</v>
      </c>
      <c r="E360" s="25"/>
      <c r="F360" s="26">
        <f>F361</f>
        <v>3449006</v>
      </c>
    </row>
    <row r="361" spans="1:6" s="1" customFormat="1" ht="42.75">
      <c r="A361" s="53" t="s">
        <v>192</v>
      </c>
      <c r="B361" s="25" t="s">
        <v>113</v>
      </c>
      <c r="C361" s="25" t="s">
        <v>120</v>
      </c>
      <c r="D361" s="25" t="s">
        <v>286</v>
      </c>
      <c r="E361" s="25"/>
      <c r="F361" s="26">
        <f>F362</f>
        <v>3449006</v>
      </c>
    </row>
    <row r="362" spans="1:6" s="1" customFormat="1" ht="71.25">
      <c r="A362" s="30" t="s">
        <v>194</v>
      </c>
      <c r="B362" s="25" t="s">
        <v>113</v>
      </c>
      <c r="C362" s="25" t="s">
        <v>120</v>
      </c>
      <c r="D362" s="25" t="s">
        <v>290</v>
      </c>
      <c r="E362" s="25"/>
      <c r="F362" s="26">
        <f>F363</f>
        <v>3449006</v>
      </c>
    </row>
    <row r="363" spans="1:6" s="1" customFormat="1" ht="14.25">
      <c r="A363" s="37" t="s">
        <v>260</v>
      </c>
      <c r="B363" s="25" t="s">
        <v>113</v>
      </c>
      <c r="C363" s="25" t="s">
        <v>120</v>
      </c>
      <c r="D363" s="25" t="s">
        <v>290</v>
      </c>
      <c r="E363" s="25" t="s">
        <v>261</v>
      </c>
      <c r="F363" s="26">
        <f>F364</f>
        <v>3449006</v>
      </c>
    </row>
    <row r="364" spans="1:6" s="1" customFormat="1" ht="14.25">
      <c r="A364" s="37" t="s">
        <v>265</v>
      </c>
      <c r="B364" s="25" t="s">
        <v>113</v>
      </c>
      <c r="C364" s="25" t="s">
        <v>120</v>
      </c>
      <c r="D364" s="25" t="s">
        <v>290</v>
      </c>
      <c r="E364" s="25" t="s">
        <v>291</v>
      </c>
      <c r="F364" s="26">
        <f>F365</f>
        <v>3449006</v>
      </c>
    </row>
    <row r="365" spans="1:6" s="1" customFormat="1" ht="28.5">
      <c r="A365" s="37" t="s">
        <v>268</v>
      </c>
      <c r="B365" s="25" t="s">
        <v>113</v>
      </c>
      <c r="C365" s="25" t="s">
        <v>120</v>
      </c>
      <c r="D365" s="25" t="s">
        <v>290</v>
      </c>
      <c r="E365" s="25" t="s">
        <v>267</v>
      </c>
      <c r="F365" s="26">
        <v>3449006</v>
      </c>
    </row>
    <row r="366" spans="1:6" s="1" customFormat="1" ht="15">
      <c r="A366" s="14" t="s">
        <v>123</v>
      </c>
      <c r="B366" s="25" t="s">
        <v>113</v>
      </c>
      <c r="C366" s="25" t="s">
        <v>94</v>
      </c>
      <c r="D366" s="25"/>
      <c r="E366" s="25"/>
      <c r="F366" s="26">
        <f>F367+F370</f>
        <v>1333920</v>
      </c>
    </row>
    <row r="367" spans="1:6" s="1" customFormat="1" ht="14.25">
      <c r="A367" s="13" t="s">
        <v>44</v>
      </c>
      <c r="B367" s="25" t="s">
        <v>113</v>
      </c>
      <c r="C367" s="25" t="s">
        <v>94</v>
      </c>
      <c r="D367" s="25" t="s">
        <v>45</v>
      </c>
      <c r="E367" s="25"/>
      <c r="F367" s="26">
        <f>F368</f>
        <v>1323920</v>
      </c>
    </row>
    <row r="368" spans="1:6" s="1" customFormat="1" ht="28.5">
      <c r="A368" s="30" t="s">
        <v>13</v>
      </c>
      <c r="B368" s="25" t="s">
        <v>113</v>
      </c>
      <c r="C368" s="25" t="s">
        <v>94</v>
      </c>
      <c r="D368" s="25" t="s">
        <v>118</v>
      </c>
      <c r="E368" s="25"/>
      <c r="F368" s="26">
        <f>F369</f>
        <v>1323920</v>
      </c>
    </row>
    <row r="369" spans="1:6" s="1" customFormat="1" ht="14.25">
      <c r="A369" s="23" t="s">
        <v>353</v>
      </c>
      <c r="B369" s="25" t="s">
        <v>113</v>
      </c>
      <c r="C369" s="25" t="s">
        <v>94</v>
      </c>
      <c r="D369" s="25" t="s">
        <v>118</v>
      </c>
      <c r="E369" s="25" t="s">
        <v>215</v>
      </c>
      <c r="F369" s="26">
        <v>1323920</v>
      </c>
    </row>
    <row r="370" spans="1:6" s="1" customFormat="1" ht="14.25">
      <c r="A370" s="7" t="s">
        <v>73</v>
      </c>
      <c r="B370" s="25" t="s">
        <v>113</v>
      </c>
      <c r="C370" s="25" t="s">
        <v>94</v>
      </c>
      <c r="D370" s="25" t="s">
        <v>74</v>
      </c>
      <c r="E370" s="25"/>
      <c r="F370" s="26">
        <f>F371</f>
        <v>10000</v>
      </c>
    </row>
    <row r="371" spans="1:6" s="1" customFormat="1" ht="28.5">
      <c r="A371" s="30" t="s">
        <v>321</v>
      </c>
      <c r="B371" s="25" t="s">
        <v>113</v>
      </c>
      <c r="C371" s="25" t="s">
        <v>94</v>
      </c>
      <c r="D371" s="25" t="s">
        <v>322</v>
      </c>
      <c r="E371" s="25"/>
      <c r="F371" s="26">
        <f>F372</f>
        <v>10000</v>
      </c>
    </row>
    <row r="372" spans="1:6" s="1" customFormat="1" ht="14.25">
      <c r="A372" s="23" t="s">
        <v>18</v>
      </c>
      <c r="B372" s="25" t="s">
        <v>113</v>
      </c>
      <c r="C372" s="25" t="s">
        <v>94</v>
      </c>
      <c r="D372" s="25" t="s">
        <v>322</v>
      </c>
      <c r="E372" s="25" t="s">
        <v>270</v>
      </c>
      <c r="F372" s="26">
        <v>10000</v>
      </c>
    </row>
    <row r="373" spans="1:6" s="1" customFormat="1" ht="15">
      <c r="A373" s="14" t="s">
        <v>159</v>
      </c>
      <c r="B373" s="25" t="s">
        <v>113</v>
      </c>
      <c r="C373" s="25" t="s">
        <v>95</v>
      </c>
      <c r="D373" s="25"/>
      <c r="E373" s="25"/>
      <c r="F373" s="26">
        <f>F374</f>
        <v>658250</v>
      </c>
    </row>
    <row r="374" spans="1:6" s="1" customFormat="1" ht="16.5" customHeight="1">
      <c r="A374" s="14" t="s">
        <v>213</v>
      </c>
      <c r="B374" s="25" t="s">
        <v>113</v>
      </c>
      <c r="C374" s="25" t="s">
        <v>101</v>
      </c>
      <c r="D374" s="25"/>
      <c r="E374" s="25"/>
      <c r="F374" s="26">
        <f>F375+F378</f>
        <v>658250</v>
      </c>
    </row>
    <row r="375" spans="1:6" s="1" customFormat="1" ht="28.5">
      <c r="A375" s="7" t="s">
        <v>85</v>
      </c>
      <c r="B375" s="25" t="s">
        <v>113</v>
      </c>
      <c r="C375" s="21" t="s">
        <v>101</v>
      </c>
      <c r="D375" s="21" t="s">
        <v>86</v>
      </c>
      <c r="E375" s="21"/>
      <c r="F375" s="20">
        <f>F376</f>
        <v>158250</v>
      </c>
    </row>
    <row r="376" spans="1:6" s="1" customFormat="1" ht="28.5">
      <c r="A376" s="23" t="s">
        <v>330</v>
      </c>
      <c r="B376" s="25" t="s">
        <v>113</v>
      </c>
      <c r="C376" s="21" t="s">
        <v>101</v>
      </c>
      <c r="D376" s="21" t="s">
        <v>87</v>
      </c>
      <c r="E376" s="21"/>
      <c r="F376" s="20">
        <f>F377</f>
        <v>158250</v>
      </c>
    </row>
    <row r="377" spans="1:6" s="1" customFormat="1" ht="28.5">
      <c r="A377" s="23" t="s">
        <v>328</v>
      </c>
      <c r="B377" s="25" t="s">
        <v>113</v>
      </c>
      <c r="C377" s="21" t="s">
        <v>101</v>
      </c>
      <c r="D377" s="21" t="s">
        <v>87</v>
      </c>
      <c r="E377" s="21" t="s">
        <v>329</v>
      </c>
      <c r="F377" s="20">
        <v>158250</v>
      </c>
    </row>
    <row r="378" spans="1:6" s="1" customFormat="1" ht="14.25">
      <c r="A378" s="7" t="s">
        <v>73</v>
      </c>
      <c r="B378" s="25" t="s">
        <v>113</v>
      </c>
      <c r="C378" s="25" t="s">
        <v>101</v>
      </c>
      <c r="D378" s="25" t="s">
        <v>74</v>
      </c>
      <c r="E378" s="25"/>
      <c r="F378" s="26">
        <f>F379</f>
        <v>500000</v>
      </c>
    </row>
    <row r="379" spans="1:13" s="1" customFormat="1" ht="42.75">
      <c r="A379" s="30" t="s">
        <v>318</v>
      </c>
      <c r="B379" s="25" t="s">
        <v>113</v>
      </c>
      <c r="C379" s="25" t="s">
        <v>101</v>
      </c>
      <c r="D379" s="25" t="s">
        <v>343</v>
      </c>
      <c r="E379" s="25"/>
      <c r="F379" s="26">
        <f>F380</f>
        <v>500000</v>
      </c>
      <c r="G379" s="66"/>
      <c r="H379" s="67"/>
      <c r="I379" s="67"/>
      <c r="J379" s="67"/>
      <c r="K379" s="67"/>
      <c r="L379" s="67"/>
      <c r="M379" s="67"/>
    </row>
    <row r="380" spans="1:6" s="1" customFormat="1" ht="28.5">
      <c r="A380" s="23" t="s">
        <v>328</v>
      </c>
      <c r="B380" s="25" t="s">
        <v>113</v>
      </c>
      <c r="C380" s="25" t="s">
        <v>101</v>
      </c>
      <c r="D380" s="25" t="s">
        <v>343</v>
      </c>
      <c r="E380" s="21" t="s">
        <v>329</v>
      </c>
      <c r="F380" s="26">
        <v>500000</v>
      </c>
    </row>
    <row r="381" spans="1:6" ht="14.25">
      <c r="A381" s="40"/>
      <c r="B381" s="40"/>
      <c r="C381" s="41"/>
      <c r="D381" s="40"/>
      <c r="E381" s="40"/>
      <c r="F381" s="42"/>
    </row>
    <row r="382" spans="1:6" ht="14.25">
      <c r="A382" s="56"/>
      <c r="B382" s="57"/>
      <c r="C382" s="57"/>
      <c r="D382" s="57"/>
      <c r="E382" s="40"/>
      <c r="F382" s="43"/>
    </row>
    <row r="383" spans="1:6" ht="15">
      <c r="A383" s="56"/>
      <c r="B383" s="57"/>
      <c r="C383" s="57"/>
      <c r="D383" s="57"/>
      <c r="E383" s="8"/>
      <c r="F383" s="43"/>
    </row>
    <row r="384" spans="1:6" ht="15">
      <c r="A384" s="56"/>
      <c r="B384" s="57"/>
      <c r="C384" s="57"/>
      <c r="D384" s="57"/>
      <c r="E384" s="9"/>
      <c r="F384" s="43"/>
    </row>
    <row r="385" spans="1:6" ht="15">
      <c r="A385" s="56"/>
      <c r="B385" s="57"/>
      <c r="C385" s="57"/>
      <c r="D385" s="57"/>
      <c r="E385" s="9"/>
      <c r="F385" s="43"/>
    </row>
    <row r="386" spans="1:5" ht="15">
      <c r="A386" s="56"/>
      <c r="B386" s="57"/>
      <c r="C386" s="57"/>
      <c r="D386" s="57"/>
      <c r="E386" s="9"/>
    </row>
    <row r="387" spans="1:6" ht="12.75">
      <c r="A387" s="1" t="s">
        <v>344</v>
      </c>
      <c r="F387" s="61">
        <f>F134+F141+F146+F150+F162+F166+F170+F174+F178+F182+F186+F190+F201+F358+F359</f>
        <v>131352403</v>
      </c>
    </row>
  </sheetData>
  <mergeCells count="10">
    <mergeCell ref="G379:M379"/>
    <mergeCell ref="G13:L13"/>
    <mergeCell ref="D1:F1"/>
    <mergeCell ref="B4:B5"/>
    <mergeCell ref="D4:D5"/>
    <mergeCell ref="E4:E5"/>
    <mergeCell ref="C4:C5"/>
    <mergeCell ref="A2:F2"/>
    <mergeCell ref="F4:F5"/>
    <mergeCell ref="A4:A5"/>
  </mergeCells>
  <printOptions/>
  <pageMargins left="0.3937007874015748" right="0" top="0.1968503937007874" bottom="0.1968503937007874" header="0" footer="0"/>
  <pageSetup fitToHeight="18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2011-12-22T13:28:49Z</cp:lastPrinted>
  <dcterms:created xsi:type="dcterms:W3CDTF">2009-10-09T05:45:01Z</dcterms:created>
  <dcterms:modified xsi:type="dcterms:W3CDTF">2011-12-28T13:49:34Z</dcterms:modified>
  <cp:category/>
  <cp:version/>
  <cp:contentType/>
  <cp:contentStatus/>
</cp:coreProperties>
</file>