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2012" sheetId="1" r:id="rId1"/>
  </sheets>
  <definedNames>
    <definedName name="_xlnm.Print_Titles" localSheetId="0">'2012'!$A:$F,'2012'!$4:$6</definedName>
  </definedNames>
  <calcPr fullCalcOnLoad="1"/>
</workbook>
</file>

<file path=xl/sharedStrings.xml><?xml version="1.0" encoding="utf-8"?>
<sst xmlns="http://schemas.openxmlformats.org/spreadsheetml/2006/main" count="314" uniqueCount="133">
  <si>
    <t>Наименование</t>
  </si>
  <si>
    <t>Целевая статья</t>
  </si>
  <si>
    <t>Общегосударственные вопросы</t>
  </si>
  <si>
    <t>Резервные фонды</t>
  </si>
  <si>
    <t>Прочие расходы</t>
  </si>
  <si>
    <t>Другие общегосударственные вопросы</t>
  </si>
  <si>
    <t>Центральный аппарат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</si>
  <si>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</si>
  <si>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</si>
  <si>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</si>
  <si>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</si>
  <si>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</si>
  <si>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Периодическая печать и издательства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</si>
  <si>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</si>
  <si>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</si>
  <si>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</si>
  <si>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</si>
  <si>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013</t>
  </si>
  <si>
    <t>Резервные фонды местных администраций</t>
  </si>
  <si>
    <t>Национальная оборона</t>
  </si>
  <si>
    <t>003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</si>
  <si>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</si>
  <si>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</si>
  <si>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</si>
  <si>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</si>
  <si>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</si>
  <si>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</si>
  <si>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</si>
  <si>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(в рублях)</t>
  </si>
  <si>
    <t>КВК</t>
  </si>
  <si>
    <t>Раздел, под-раздел</t>
  </si>
  <si>
    <t>Вид расхо-дов</t>
  </si>
  <si>
    <t>РАСХОДЫ ВСЕГО:</t>
  </si>
  <si>
    <t>01 00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</si>
  <si>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</si>
  <si>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</si>
  <si>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</si>
  <si>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</si>
  <si>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</si>
  <si>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</si>
  <si>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</si>
  <si>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</si>
  <si>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</si>
  <si>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070 00 00</t>
  </si>
  <si>
    <t>070 05 00</t>
  </si>
  <si>
    <t>04 00</t>
  </si>
  <si>
    <t>04 12</t>
  </si>
  <si>
    <t>338 00 00</t>
  </si>
  <si>
    <t>340 00 00</t>
  </si>
  <si>
    <t>340 03 00</t>
  </si>
  <si>
    <t>Жилищно-коммунальное хозяйство</t>
  </si>
  <si>
    <t>05 00</t>
  </si>
  <si>
    <t>512 00 00</t>
  </si>
  <si>
    <t>512 97 00</t>
  </si>
  <si>
    <t xml:space="preserve">Периодическая печать </t>
  </si>
  <si>
    <t>456 00 00</t>
  </si>
  <si>
    <t>02 00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</si>
  <si>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</si>
  <si>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</si>
  <si>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</si>
  <si>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</si>
  <si>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001 36 00</t>
  </si>
  <si>
    <t xml:space="preserve">003 </t>
  </si>
  <si>
    <t>05 03</t>
  </si>
  <si>
    <t>АДМИНИСТРАЦИЯ СЕЛЬСКОГО ПОСЕЛЕНИЯ ДЕРЕВНЯ КОРСАКОВО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</si>
  <si>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</si>
  <si>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</si>
  <si>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</si>
  <si>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</si>
  <si>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</si>
  <si>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</si>
  <si>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</si>
  <si>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</si>
  <si>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</si>
  <si>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</si>
  <si>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</si>
  <si>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</si>
  <si>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</si>
  <si>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</si>
  <si>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</si>
  <si>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</si>
  <si>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Обеспечение пожарной безопасности</t>
  </si>
  <si>
    <t>03 10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</si>
  <si>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</si>
  <si>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247 00 00 </t>
  </si>
  <si>
    <t xml:space="preserve">03 10 </t>
  </si>
  <si>
    <t>Коммунальное хозяйство</t>
  </si>
  <si>
    <t>05 02</t>
  </si>
  <si>
    <t>Поддержка коммунального хозяйства</t>
  </si>
  <si>
    <t xml:space="preserve">05 02 </t>
  </si>
  <si>
    <t>Мероприятия в области коммунального хозяйства</t>
  </si>
  <si>
    <t>01 11</t>
  </si>
  <si>
    <t>01 13</t>
  </si>
  <si>
    <t>11 00</t>
  </si>
  <si>
    <t>Средства массовой информации</t>
  </si>
  <si>
    <t>12 00</t>
  </si>
  <si>
    <t>12 02</t>
  </si>
  <si>
    <t>602 00 00</t>
  </si>
  <si>
    <t>602 05 00</t>
  </si>
  <si>
    <t>Другие вопросы в области физической культуры и спорта</t>
  </si>
  <si>
    <t>11 01</t>
  </si>
  <si>
    <t xml:space="preserve">Ведомственная структура расходов бюджета сельского поселения деревня Корсаково на 2012 год </t>
  </si>
  <si>
    <t>012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</si>
  <si>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</si>
  <si>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</si>
  <si>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</si>
  <si>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</si>
  <si>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</si>
  <si>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</si>
  <si>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Содержание казенных учреждений</t>
  </si>
  <si>
    <t>079</t>
  </si>
  <si>
    <t>Мероприятия в области здравоохранения, спорта и физической культуры</t>
  </si>
  <si>
    <t>Целевые программы муниципальных образований</t>
  </si>
  <si>
    <t>795 00 00</t>
  </si>
  <si>
    <t>795 80 00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</si>
  <si>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</si>
  <si>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</si>
  <si>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</si>
  <si>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795 80 03</t>
  </si>
  <si>
    <t>795 80 04</t>
  </si>
  <si>
    <t>795 80 05</t>
  </si>
  <si>
    <t>Муниципальная целевая программа "Благоустройство населенных пунктов на 2012-2016 годы сельского поселения деревня Корсаково"</t>
  </si>
  <si>
    <t>092 03 05</t>
  </si>
  <si>
    <t>Прочие выплаты по обязательствам государства</t>
  </si>
  <si>
    <t xml:space="preserve">Выполнение функций государственными органами </t>
  </si>
  <si>
    <t>Утвержденный план</t>
  </si>
  <si>
    <t>Уточненный план</t>
  </si>
  <si>
    <t>Приложение № 1  к решению Сельской Думы сельского поселения деревня Корсаково "О внесении изменений и дополнений в решение СД "О бюджете СП деревня Корсаково на 2012 год и на плановый период 2013 и 2014 годов"</t>
  </si>
  <si>
    <t>Поправки        (+, -)</t>
  </si>
  <si>
    <t>Иные бюджетные ассигнования</t>
  </si>
  <si>
    <t>800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</si>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</sst>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\О\б\щ\и\й"/>
    <numFmt numFmtId="169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wrapText="1"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4" fillId="0" borderId="0" xfId="0" applyFont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68" fontId="2" fillId="0" borderId="0" xfId="0" applyNumberFormat="1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4" fontId="0" fillId="24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7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49" fontId="8" fillId="0" borderId="18" xfId="53" applyNumberFormat="1" applyFont="1" applyBorder="1" applyAlignment="1" applyProtection="1">
      <alignment horizontal="center" vertical="center" wrapText="1"/>
      <protection/>
    </xf>
    <xf numFmtId="49" fontId="8" fillId="0" borderId="17" xfId="53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за 1 полугодие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zoomScalePageLayoutView="0" workbookViewId="0" topLeftCell="A43">
      <selection activeCell="E49" sqref="E49"/>
    </sheetView>
  </sheetViews>
  <sheetFormatPr defaultColWidth="9.00390625" defaultRowHeight="12.75"/>
  <cols>
    <col min="1" max="1" width="64.125" style="1" customWidth="1"/>
    <col min="2" max="2" width="7.25390625" style="0" customWidth="1"/>
    <col min="3" max="3" width="9.625" style="9" customWidth="1"/>
    <col min="4" max="4" width="11.00390625" style="0" customWidth="1"/>
    <col min="5" max="5" width="7.75390625" style="0" customWidth="1"/>
    <col min="6" max="6" width="13.625" style="10" customWidth="1"/>
    <col min="7" max="7" width="11.375" style="0" customWidth="1"/>
    <col min="8" max="8" width="13.125" style="0" customWidth="1"/>
  </cols>
  <sheetData>
    <row r="1" spans="2:8" ht="78" customHeight="1">
      <c r="B1" s="1"/>
      <c r="C1" s="2"/>
      <c r="D1" s="37"/>
      <c r="E1" s="38"/>
      <c r="F1" s="50" t="s">
        <v>127</v>
      </c>
      <c r="G1" s="51"/>
      <c r="H1" s="51"/>
    </row>
    <row r="2" spans="1:8" ht="52.5" customHeight="1">
      <c r="A2" s="52" t="s">
        <v>101</v>
      </c>
      <c r="B2" s="52"/>
      <c r="C2" s="52"/>
      <c r="D2" s="52"/>
      <c r="E2" s="52"/>
      <c r="F2" s="52"/>
      <c r="G2" s="51"/>
      <c r="H2" s="51"/>
    </row>
    <row r="3" spans="2:8" ht="12.75">
      <c r="B3" s="1"/>
      <c r="C3" s="2"/>
      <c r="D3" s="1"/>
      <c r="E3" s="1"/>
      <c r="H3" s="12" t="s">
        <v>28</v>
      </c>
    </row>
    <row r="4" spans="1:8" ht="24" customHeight="1">
      <c r="A4" s="53" t="s">
        <v>0</v>
      </c>
      <c r="B4" s="53" t="s">
        <v>29</v>
      </c>
      <c r="C4" s="53" t="s">
        <v>30</v>
      </c>
      <c r="D4" s="53" t="s">
        <v>1</v>
      </c>
      <c r="E4" s="53" t="s">
        <v>31</v>
      </c>
      <c r="F4" s="48" t="s">
        <v>125</v>
      </c>
      <c r="G4" s="48" t="s">
        <v>128</v>
      </c>
      <c r="H4" s="48" t="s">
        <v>126</v>
      </c>
    </row>
    <row r="5" spans="1:8" ht="30" customHeight="1">
      <c r="A5" s="53"/>
      <c r="B5" s="53"/>
      <c r="C5" s="53"/>
      <c r="D5" s="53"/>
      <c r="E5" s="53"/>
      <c r="F5" s="49"/>
      <c r="G5" s="49"/>
      <c r="H5" s="49"/>
    </row>
    <row r="6" spans="1:8" ht="12.7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12.75">
      <c r="A7" s="5" t="s">
        <v>32</v>
      </c>
      <c r="B7" s="4"/>
      <c r="C7" s="4"/>
      <c r="D7" s="4"/>
      <c r="E7" s="4"/>
      <c r="F7" s="41">
        <f>F8</f>
        <v>11794583.53</v>
      </c>
      <c r="G7" s="41">
        <f>G8</f>
        <v>0</v>
      </c>
      <c r="H7" s="41">
        <f>H8</f>
        <v>11794583.53</v>
      </c>
    </row>
    <row r="8" spans="1:8" ht="25.5">
      <c r="A8" s="6" t="s">
        <v>64</v>
      </c>
      <c r="B8" s="7" t="s">
        <v>20</v>
      </c>
      <c r="C8" s="7"/>
      <c r="D8" s="7"/>
      <c r="E8" s="7"/>
      <c r="F8" s="41">
        <f>F9+F29+F36+F47+F54+F74+F79</f>
        <v>11794583.53</v>
      </c>
      <c r="G8" s="41">
        <f>G9+G29+G36+G47+G54+G74+G79</f>
        <v>0</v>
      </c>
      <c r="H8" s="41">
        <f>H9+H29+H36+H47+H54+H74+H79</f>
        <v>11794583.53</v>
      </c>
    </row>
    <row r="9" spans="1:8" s="34" customFormat="1" ht="12.75">
      <c r="A9" s="6" t="s">
        <v>2</v>
      </c>
      <c r="B9" s="17" t="s">
        <v>20</v>
      </c>
      <c r="C9" s="17" t="s">
        <v>33</v>
      </c>
      <c r="D9" s="17"/>
      <c r="E9" s="17"/>
      <c r="F9" s="42">
        <f>F10+F14+F20+F24</f>
        <v>5748791</v>
      </c>
      <c r="G9" s="42">
        <f>G14+G24</f>
        <v>-650000</v>
      </c>
      <c r="H9" s="42">
        <f>H10+H14+H20+H24</f>
        <v>5098791</v>
      </c>
    </row>
    <row r="10" spans="1:8" ht="38.25">
      <c r="A10" s="8" t="s">
        <v>26</v>
      </c>
      <c r="B10" s="7" t="s">
        <v>20</v>
      </c>
      <c r="C10" s="7" t="s">
        <v>34</v>
      </c>
      <c r="D10" s="7"/>
      <c r="E10" s="7"/>
      <c r="F10" s="41">
        <f aca="true" t="shared" si="0" ref="F10:H12">F11</f>
        <v>10000</v>
      </c>
      <c r="G10" s="41">
        <f t="shared" si="0"/>
        <v>0</v>
      </c>
      <c r="H10" s="41">
        <f t="shared" si="0"/>
        <v>10000</v>
      </c>
    </row>
    <row r="11" spans="1:8" ht="38.25">
      <c r="A11" s="8" t="s">
        <v>35</v>
      </c>
      <c r="B11" s="7" t="s">
        <v>20</v>
      </c>
      <c r="C11" s="7" t="s">
        <v>34</v>
      </c>
      <c r="D11" s="7" t="s">
        <v>36</v>
      </c>
      <c r="E11" s="7"/>
      <c r="F11" s="41">
        <f t="shared" si="0"/>
        <v>10000</v>
      </c>
      <c r="G11" s="41">
        <f t="shared" si="0"/>
        <v>0</v>
      </c>
      <c r="H11" s="41">
        <f t="shared" si="0"/>
        <v>10000</v>
      </c>
    </row>
    <row r="12" spans="1:8" ht="12.75">
      <c r="A12" s="8" t="s">
        <v>6</v>
      </c>
      <c r="B12" s="7" t="s">
        <v>20</v>
      </c>
      <c r="C12" s="7" t="s">
        <v>34</v>
      </c>
      <c r="D12" s="7" t="s">
        <v>37</v>
      </c>
      <c r="E12" s="7"/>
      <c r="F12" s="41">
        <f t="shared" si="0"/>
        <v>10000</v>
      </c>
      <c r="G12" s="41">
        <f t="shared" si="0"/>
        <v>0</v>
      </c>
      <c r="H12" s="41">
        <f t="shared" si="0"/>
        <v>10000</v>
      </c>
    </row>
    <row r="13" spans="1:8" ht="12.75">
      <c r="A13" s="8" t="s">
        <v>124</v>
      </c>
      <c r="B13" s="7" t="s">
        <v>20</v>
      </c>
      <c r="C13" s="7" t="s">
        <v>34</v>
      </c>
      <c r="D13" s="7" t="s">
        <v>37</v>
      </c>
      <c r="E13" s="7" t="s">
        <v>102</v>
      </c>
      <c r="F13" s="41">
        <v>10000</v>
      </c>
      <c r="G13" s="41"/>
      <c r="H13" s="41">
        <f>SUM(F13:G13)</f>
        <v>10000</v>
      </c>
    </row>
    <row r="14" spans="1:8" s="1" customFormat="1" ht="38.25">
      <c r="A14" s="8" t="s">
        <v>38</v>
      </c>
      <c r="B14" s="7" t="s">
        <v>20</v>
      </c>
      <c r="C14" s="7" t="s">
        <v>39</v>
      </c>
      <c r="D14" s="7"/>
      <c r="E14" s="7"/>
      <c r="F14" s="41">
        <f>F15</f>
        <v>2240147</v>
      </c>
      <c r="G14" s="41">
        <f>G15</f>
        <v>100000</v>
      </c>
      <c r="H14" s="41">
        <f>H15</f>
        <v>2340147</v>
      </c>
    </row>
    <row r="15" spans="1:8" s="1" customFormat="1" ht="38.25">
      <c r="A15" s="8" t="s">
        <v>35</v>
      </c>
      <c r="B15" s="7" t="s">
        <v>20</v>
      </c>
      <c r="C15" s="7" t="s">
        <v>40</v>
      </c>
      <c r="D15" s="7" t="s">
        <v>36</v>
      </c>
      <c r="E15" s="7"/>
      <c r="F15" s="41">
        <f>F16+F18</f>
        <v>2240147</v>
      </c>
      <c r="G15" s="41">
        <f>G16+G18</f>
        <v>100000</v>
      </c>
      <c r="H15" s="41">
        <f>H16+H18</f>
        <v>2340147</v>
      </c>
    </row>
    <row r="16" spans="1:8" s="1" customFormat="1" ht="12.75">
      <c r="A16" s="8" t="s">
        <v>6</v>
      </c>
      <c r="B16" s="7" t="s">
        <v>20</v>
      </c>
      <c r="C16" s="7" t="s">
        <v>40</v>
      </c>
      <c r="D16" s="7" t="s">
        <v>37</v>
      </c>
      <c r="E16" s="7"/>
      <c r="F16" s="41">
        <f>F17</f>
        <v>1843987</v>
      </c>
      <c r="G16" s="41">
        <f>G17</f>
        <v>100000</v>
      </c>
      <c r="H16" s="41">
        <f>H17</f>
        <v>1943987</v>
      </c>
    </row>
    <row r="17" spans="1:8" s="1" customFormat="1" ht="12.75">
      <c r="A17" s="8" t="s">
        <v>124</v>
      </c>
      <c r="B17" s="7" t="s">
        <v>20</v>
      </c>
      <c r="C17" s="7" t="s">
        <v>40</v>
      </c>
      <c r="D17" s="7" t="s">
        <v>37</v>
      </c>
      <c r="E17" s="7" t="s">
        <v>102</v>
      </c>
      <c r="F17" s="41">
        <v>1843987</v>
      </c>
      <c r="G17" s="41">
        <v>100000</v>
      </c>
      <c r="H17" s="41">
        <f>SUM(F17:G17)</f>
        <v>1943987</v>
      </c>
    </row>
    <row r="18" spans="1:8" s="1" customFormat="1" ht="25.5">
      <c r="A18" s="8" t="s">
        <v>41</v>
      </c>
      <c r="B18" s="7" t="s">
        <v>20</v>
      </c>
      <c r="C18" s="7" t="s">
        <v>39</v>
      </c>
      <c r="D18" s="7" t="s">
        <v>42</v>
      </c>
      <c r="E18" s="7"/>
      <c r="F18" s="41">
        <f>F19</f>
        <v>396160</v>
      </c>
      <c r="G18" s="41">
        <f>G19</f>
        <v>0</v>
      </c>
      <c r="H18" s="41">
        <f>H19</f>
        <v>396160</v>
      </c>
    </row>
    <row r="19" spans="1:8" s="1" customFormat="1" ht="12.75">
      <c r="A19" s="8" t="s">
        <v>124</v>
      </c>
      <c r="B19" s="7" t="s">
        <v>20</v>
      </c>
      <c r="C19" s="7" t="s">
        <v>39</v>
      </c>
      <c r="D19" s="7" t="s">
        <v>42</v>
      </c>
      <c r="E19" s="7" t="s">
        <v>102</v>
      </c>
      <c r="F19" s="41">
        <v>396160</v>
      </c>
      <c r="G19" s="41"/>
      <c r="H19" s="41">
        <f>SUM(F19:G19)</f>
        <v>396160</v>
      </c>
    </row>
    <row r="20" spans="1:8" s="1" customFormat="1" ht="12.75">
      <c r="A20" s="8" t="s">
        <v>3</v>
      </c>
      <c r="B20" s="7" t="s">
        <v>20</v>
      </c>
      <c r="C20" s="7" t="s">
        <v>91</v>
      </c>
      <c r="D20" s="7"/>
      <c r="E20" s="7"/>
      <c r="F20" s="41">
        <f aca="true" t="shared" si="1" ref="F20:H22">F21</f>
        <v>55000</v>
      </c>
      <c r="G20" s="41">
        <f t="shared" si="1"/>
        <v>0</v>
      </c>
      <c r="H20" s="41">
        <f t="shared" si="1"/>
        <v>55000</v>
      </c>
    </row>
    <row r="21" spans="1:8" s="1" customFormat="1" ht="12.75">
      <c r="A21" s="8" t="s">
        <v>3</v>
      </c>
      <c r="B21" s="7" t="s">
        <v>20</v>
      </c>
      <c r="C21" s="7" t="s">
        <v>91</v>
      </c>
      <c r="D21" s="7" t="s">
        <v>43</v>
      </c>
      <c r="E21" s="7"/>
      <c r="F21" s="41">
        <f t="shared" si="1"/>
        <v>55000</v>
      </c>
      <c r="G21" s="41">
        <f t="shared" si="1"/>
        <v>0</v>
      </c>
      <c r="H21" s="41">
        <f t="shared" si="1"/>
        <v>55000</v>
      </c>
    </row>
    <row r="22" spans="1:8" s="1" customFormat="1" ht="12.75">
      <c r="A22" s="8" t="s">
        <v>18</v>
      </c>
      <c r="B22" s="7" t="s">
        <v>20</v>
      </c>
      <c r="C22" s="7" t="s">
        <v>91</v>
      </c>
      <c r="D22" s="7" t="s">
        <v>44</v>
      </c>
      <c r="E22" s="7"/>
      <c r="F22" s="41">
        <f t="shared" si="1"/>
        <v>55000</v>
      </c>
      <c r="G22" s="41">
        <f t="shared" si="1"/>
        <v>0</v>
      </c>
      <c r="H22" s="41">
        <f t="shared" si="1"/>
        <v>55000</v>
      </c>
    </row>
    <row r="23" spans="1:8" s="1" customFormat="1" ht="12.75">
      <c r="A23" s="8" t="s">
        <v>4</v>
      </c>
      <c r="B23" s="7" t="s">
        <v>20</v>
      </c>
      <c r="C23" s="7" t="s">
        <v>91</v>
      </c>
      <c r="D23" s="7" t="s">
        <v>44</v>
      </c>
      <c r="E23" s="7" t="s">
        <v>17</v>
      </c>
      <c r="F23" s="41">
        <v>55000</v>
      </c>
      <c r="G23" s="41"/>
      <c r="H23" s="41">
        <f>SUM(F23:G23)</f>
        <v>55000</v>
      </c>
    </row>
    <row r="24" spans="1:8" s="1" customFormat="1" ht="12.75">
      <c r="A24" s="8" t="s">
        <v>5</v>
      </c>
      <c r="B24" s="7" t="s">
        <v>20</v>
      </c>
      <c r="C24" s="7" t="s">
        <v>92</v>
      </c>
      <c r="D24" s="7"/>
      <c r="E24" s="7"/>
      <c r="F24" s="41">
        <f>F25</f>
        <v>3443644</v>
      </c>
      <c r="G24" s="41">
        <f aca="true" t="shared" si="2" ref="G24:H27">G25</f>
        <v>-750000</v>
      </c>
      <c r="H24" s="41">
        <f t="shared" si="2"/>
        <v>2693644</v>
      </c>
    </row>
    <row r="25" spans="1:8" s="1" customFormat="1" ht="25.5">
      <c r="A25" s="8" t="s">
        <v>65</v>
      </c>
      <c r="B25" s="7" t="s">
        <v>20</v>
      </c>
      <c r="C25" s="7" t="s">
        <v>92</v>
      </c>
      <c r="D25" s="7" t="s">
        <v>66</v>
      </c>
      <c r="E25" s="7"/>
      <c r="F25" s="41">
        <f>F26</f>
        <v>3443644</v>
      </c>
      <c r="G25" s="41">
        <f t="shared" si="2"/>
        <v>-750000</v>
      </c>
      <c r="H25" s="41">
        <f t="shared" si="2"/>
        <v>2693644</v>
      </c>
    </row>
    <row r="26" spans="1:8" s="1" customFormat="1" ht="12.75">
      <c r="A26" s="8" t="s">
        <v>67</v>
      </c>
      <c r="B26" s="7" t="s">
        <v>20</v>
      </c>
      <c r="C26" s="7" t="s">
        <v>92</v>
      </c>
      <c r="D26" s="7" t="s">
        <v>68</v>
      </c>
      <c r="E26" s="7"/>
      <c r="F26" s="41">
        <f>F27</f>
        <v>3443644</v>
      </c>
      <c r="G26" s="41">
        <f t="shared" si="2"/>
        <v>-750000</v>
      </c>
      <c r="H26" s="41">
        <f t="shared" si="2"/>
        <v>2693644</v>
      </c>
    </row>
    <row r="27" spans="1:8" s="1" customFormat="1" ht="12.75">
      <c r="A27" s="8" t="s">
        <v>123</v>
      </c>
      <c r="B27" s="7" t="s">
        <v>20</v>
      </c>
      <c r="C27" s="7" t="s">
        <v>92</v>
      </c>
      <c r="D27" s="7" t="s">
        <v>122</v>
      </c>
      <c r="E27" s="7"/>
      <c r="F27" s="41">
        <f>F28</f>
        <v>3443644</v>
      </c>
      <c r="G27" s="41">
        <f t="shared" si="2"/>
        <v>-750000</v>
      </c>
      <c r="H27" s="41">
        <f t="shared" si="2"/>
        <v>2693644</v>
      </c>
    </row>
    <row r="28" spans="1:8" s="1" customFormat="1" ht="12.75">
      <c r="A28" s="8" t="s">
        <v>4</v>
      </c>
      <c r="B28" s="7" t="s">
        <v>20</v>
      </c>
      <c r="C28" s="7" t="s">
        <v>92</v>
      </c>
      <c r="D28" s="7" t="s">
        <v>122</v>
      </c>
      <c r="E28" s="7" t="s">
        <v>17</v>
      </c>
      <c r="F28" s="41">
        <f>3843136-3399492+3000000</f>
        <v>3443644</v>
      </c>
      <c r="G28" s="41">
        <v>-750000</v>
      </c>
      <c r="H28" s="41">
        <f>SUM(F28:G28)</f>
        <v>2693644</v>
      </c>
    </row>
    <row r="29" spans="1:8" s="18" customFormat="1" ht="12.75">
      <c r="A29" s="6" t="s">
        <v>19</v>
      </c>
      <c r="B29" s="17" t="s">
        <v>20</v>
      </c>
      <c r="C29" s="17" t="s">
        <v>56</v>
      </c>
      <c r="D29" s="17"/>
      <c r="E29" s="17"/>
      <c r="F29" s="43">
        <f aca="true" t="shared" si="3" ref="F29:H34">F30</f>
        <v>35039</v>
      </c>
      <c r="G29" s="43">
        <f t="shared" si="3"/>
        <v>0</v>
      </c>
      <c r="H29" s="43">
        <f t="shared" si="3"/>
        <v>35039</v>
      </c>
    </row>
    <row r="30" spans="1:8" s="1" customFormat="1" ht="12.75">
      <c r="A30" s="8" t="s">
        <v>15</v>
      </c>
      <c r="B30" s="7" t="s">
        <v>20</v>
      </c>
      <c r="C30" s="7" t="s">
        <v>57</v>
      </c>
      <c r="D30" s="7"/>
      <c r="E30" s="7"/>
      <c r="F30" s="44">
        <f t="shared" si="3"/>
        <v>35039</v>
      </c>
      <c r="G30" s="44">
        <f t="shared" si="3"/>
        <v>0</v>
      </c>
      <c r="H30" s="44">
        <f t="shared" si="3"/>
        <v>35039</v>
      </c>
    </row>
    <row r="31" spans="1:8" s="1" customFormat="1" ht="12.75">
      <c r="A31" s="8" t="s">
        <v>58</v>
      </c>
      <c r="B31" s="7" t="s">
        <v>20</v>
      </c>
      <c r="C31" s="7" t="s">
        <v>59</v>
      </c>
      <c r="D31" s="11" t="s">
        <v>60</v>
      </c>
      <c r="E31" s="7"/>
      <c r="F31" s="44">
        <f t="shared" si="3"/>
        <v>35039</v>
      </c>
      <c r="G31" s="44">
        <f t="shared" si="3"/>
        <v>0</v>
      </c>
      <c r="H31" s="44">
        <f t="shared" si="3"/>
        <v>35039</v>
      </c>
    </row>
    <row r="32" spans="1:8" s="1" customFormat="1" ht="25.5">
      <c r="A32" s="8" t="s">
        <v>16</v>
      </c>
      <c r="B32" s="7" t="s">
        <v>20</v>
      </c>
      <c r="C32" s="7" t="s">
        <v>57</v>
      </c>
      <c r="D32" s="7" t="s">
        <v>61</v>
      </c>
      <c r="E32" s="7"/>
      <c r="F32" s="44">
        <f t="shared" si="3"/>
        <v>35039</v>
      </c>
      <c r="G32" s="44">
        <f t="shared" si="3"/>
        <v>0</v>
      </c>
      <c r="H32" s="44">
        <f t="shared" si="3"/>
        <v>35039</v>
      </c>
    </row>
    <row r="33" spans="1:8" s="1" customFormat="1" ht="12.75">
      <c r="A33" s="8" t="s">
        <v>103</v>
      </c>
      <c r="B33" s="7" t="s">
        <v>20</v>
      </c>
      <c r="C33" s="7" t="s">
        <v>57</v>
      </c>
      <c r="D33" s="7" t="s">
        <v>61</v>
      </c>
      <c r="E33" s="7" t="s">
        <v>104</v>
      </c>
      <c r="F33" s="44">
        <f>F34</f>
        <v>35039</v>
      </c>
      <c r="G33" s="44">
        <f t="shared" si="3"/>
        <v>0</v>
      </c>
      <c r="H33" s="44">
        <f t="shared" si="3"/>
        <v>35039</v>
      </c>
    </row>
    <row r="34" spans="1:8" s="1" customFormat="1" ht="12.75">
      <c r="A34" s="8" t="s">
        <v>105</v>
      </c>
      <c r="B34" s="7" t="s">
        <v>20</v>
      </c>
      <c r="C34" s="7" t="s">
        <v>57</v>
      </c>
      <c r="D34" s="7" t="s">
        <v>61</v>
      </c>
      <c r="E34" s="7" t="s">
        <v>106</v>
      </c>
      <c r="F34" s="44">
        <f>F35</f>
        <v>35039</v>
      </c>
      <c r="G34" s="44">
        <f t="shared" si="3"/>
        <v>0</v>
      </c>
      <c r="H34" s="44">
        <f t="shared" si="3"/>
        <v>35039</v>
      </c>
    </row>
    <row r="35" spans="1:8" s="1" customFormat="1" ht="12.75">
      <c r="A35" s="8" t="s">
        <v>107</v>
      </c>
      <c r="B35" s="7" t="s">
        <v>20</v>
      </c>
      <c r="C35" s="7" t="s">
        <v>57</v>
      </c>
      <c r="D35" s="7" t="s">
        <v>61</v>
      </c>
      <c r="E35" s="7" t="s">
        <v>108</v>
      </c>
      <c r="F35" s="44">
        <v>35039</v>
      </c>
      <c r="G35" s="44"/>
      <c r="H35" s="41">
        <f>SUM(F35:G35)</f>
        <v>35039</v>
      </c>
    </row>
    <row r="36" spans="1:8" s="18" customFormat="1" ht="25.5">
      <c r="A36" s="6" t="s">
        <v>69</v>
      </c>
      <c r="B36" s="17" t="s">
        <v>20</v>
      </c>
      <c r="C36" s="17" t="s">
        <v>70</v>
      </c>
      <c r="D36" s="17"/>
      <c r="E36" s="17"/>
      <c r="F36" s="42">
        <f>F37+F44</f>
        <v>635666</v>
      </c>
      <c r="G36" s="42">
        <f>G37+G44</f>
        <v>0</v>
      </c>
      <c r="H36" s="42">
        <f>H37+H44</f>
        <v>635666</v>
      </c>
    </row>
    <row r="37" spans="1:8" s="1" customFormat="1" ht="25.5">
      <c r="A37" s="13" t="s">
        <v>71</v>
      </c>
      <c r="B37" s="7" t="s">
        <v>20</v>
      </c>
      <c r="C37" s="7" t="s">
        <v>72</v>
      </c>
      <c r="D37" s="7"/>
      <c r="E37" s="7"/>
      <c r="F37" s="41">
        <f>F38+F41</f>
        <v>100000</v>
      </c>
      <c r="G37" s="41">
        <f>G38+G41</f>
        <v>0</v>
      </c>
      <c r="H37" s="41">
        <f>H38+H41</f>
        <v>100000</v>
      </c>
    </row>
    <row r="38" spans="1:8" s="1" customFormat="1" ht="25.5">
      <c r="A38" s="8" t="s">
        <v>73</v>
      </c>
      <c r="B38" s="7" t="s">
        <v>20</v>
      </c>
      <c r="C38" s="7" t="s">
        <v>72</v>
      </c>
      <c r="D38" s="7" t="s">
        <v>74</v>
      </c>
      <c r="E38" s="7"/>
      <c r="F38" s="41">
        <f aca="true" t="shared" si="4" ref="F38:H39">F39</f>
        <v>50000</v>
      </c>
      <c r="G38" s="41">
        <f t="shared" si="4"/>
        <v>0</v>
      </c>
      <c r="H38" s="41">
        <f t="shared" si="4"/>
        <v>50000</v>
      </c>
    </row>
    <row r="39" spans="1:8" s="1" customFormat="1" ht="25.5">
      <c r="A39" s="8" t="s">
        <v>75</v>
      </c>
      <c r="B39" s="7" t="s">
        <v>20</v>
      </c>
      <c r="C39" s="7" t="s">
        <v>72</v>
      </c>
      <c r="D39" s="7" t="s">
        <v>76</v>
      </c>
      <c r="E39" s="7"/>
      <c r="F39" s="41">
        <f t="shared" si="4"/>
        <v>50000</v>
      </c>
      <c r="G39" s="41">
        <f t="shared" si="4"/>
        <v>0</v>
      </c>
      <c r="H39" s="41">
        <f t="shared" si="4"/>
        <v>50000</v>
      </c>
    </row>
    <row r="40" spans="1:8" s="1" customFormat="1" ht="12.75">
      <c r="A40" s="8" t="s">
        <v>4</v>
      </c>
      <c r="B40" s="7" t="s">
        <v>20</v>
      </c>
      <c r="C40" s="7" t="s">
        <v>72</v>
      </c>
      <c r="D40" s="7" t="s">
        <v>76</v>
      </c>
      <c r="E40" s="7" t="s">
        <v>17</v>
      </c>
      <c r="F40" s="41">
        <v>50000</v>
      </c>
      <c r="G40" s="41"/>
      <c r="H40" s="41">
        <f>SUM(F40:G40)</f>
        <v>50000</v>
      </c>
    </row>
    <row r="41" spans="1:8" s="1" customFormat="1" ht="12.75">
      <c r="A41" s="8" t="s">
        <v>77</v>
      </c>
      <c r="B41" s="7" t="s">
        <v>20</v>
      </c>
      <c r="C41" s="7" t="s">
        <v>72</v>
      </c>
      <c r="D41" s="7" t="s">
        <v>78</v>
      </c>
      <c r="E41" s="7"/>
      <c r="F41" s="41">
        <f aca="true" t="shared" si="5" ref="F41:H42">F42</f>
        <v>50000</v>
      </c>
      <c r="G41" s="41">
        <f t="shared" si="5"/>
        <v>0</v>
      </c>
      <c r="H41" s="41">
        <f t="shared" si="5"/>
        <v>50000</v>
      </c>
    </row>
    <row r="42" spans="1:8" s="1" customFormat="1" ht="25.5">
      <c r="A42" s="8" t="s">
        <v>79</v>
      </c>
      <c r="B42" s="7" t="s">
        <v>20</v>
      </c>
      <c r="C42" s="7" t="s">
        <v>72</v>
      </c>
      <c r="D42" s="7" t="s">
        <v>80</v>
      </c>
      <c r="E42" s="7"/>
      <c r="F42" s="41">
        <f t="shared" si="5"/>
        <v>50000</v>
      </c>
      <c r="G42" s="41">
        <f t="shared" si="5"/>
        <v>0</v>
      </c>
      <c r="H42" s="41">
        <f t="shared" si="5"/>
        <v>50000</v>
      </c>
    </row>
    <row r="43" spans="1:8" s="1" customFormat="1" ht="12.75">
      <c r="A43" s="8" t="s">
        <v>4</v>
      </c>
      <c r="B43" s="7" t="s">
        <v>20</v>
      </c>
      <c r="C43" s="7" t="s">
        <v>72</v>
      </c>
      <c r="D43" s="7" t="s">
        <v>80</v>
      </c>
      <c r="E43" s="7" t="s">
        <v>17</v>
      </c>
      <c r="F43" s="41">
        <v>50000</v>
      </c>
      <c r="G43" s="41"/>
      <c r="H43" s="41">
        <f>SUM(F43:G43)</f>
        <v>50000</v>
      </c>
    </row>
    <row r="44" spans="1:8" s="16" customFormat="1" ht="12.75">
      <c r="A44" s="8" t="s">
        <v>81</v>
      </c>
      <c r="B44" s="7" t="s">
        <v>20</v>
      </c>
      <c r="C44" s="7" t="s">
        <v>82</v>
      </c>
      <c r="D44" s="7"/>
      <c r="E44" s="7"/>
      <c r="F44" s="41">
        <f aca="true" t="shared" si="6" ref="F44:H45">F45</f>
        <v>535666</v>
      </c>
      <c r="G44" s="41">
        <f t="shared" si="6"/>
        <v>0</v>
      </c>
      <c r="H44" s="41">
        <f t="shared" si="6"/>
        <v>535666</v>
      </c>
    </row>
    <row r="45" spans="1:8" s="1" customFormat="1" ht="25.5">
      <c r="A45" s="13" t="s">
        <v>83</v>
      </c>
      <c r="B45" s="7" t="s">
        <v>20</v>
      </c>
      <c r="C45" s="7" t="s">
        <v>82</v>
      </c>
      <c r="D45" s="7" t="s">
        <v>84</v>
      </c>
      <c r="E45" s="7"/>
      <c r="F45" s="41">
        <f t="shared" si="6"/>
        <v>535666</v>
      </c>
      <c r="G45" s="41">
        <f t="shared" si="6"/>
        <v>0</v>
      </c>
      <c r="H45" s="41">
        <f t="shared" si="6"/>
        <v>535666</v>
      </c>
    </row>
    <row r="46" spans="1:8" s="1" customFormat="1" ht="12.75">
      <c r="A46" s="8" t="s">
        <v>109</v>
      </c>
      <c r="B46" s="7" t="s">
        <v>20</v>
      </c>
      <c r="C46" s="7" t="s">
        <v>85</v>
      </c>
      <c r="D46" s="7" t="s">
        <v>84</v>
      </c>
      <c r="E46" s="54" t="s">
        <v>17</v>
      </c>
      <c r="F46" s="41">
        <v>535666</v>
      </c>
      <c r="G46" s="41"/>
      <c r="H46" s="41">
        <f>SUM(F46:G46)</f>
        <v>535666</v>
      </c>
    </row>
    <row r="47" spans="1:8" s="18" customFormat="1" ht="12.75">
      <c r="A47" s="6" t="s">
        <v>7</v>
      </c>
      <c r="B47" s="17" t="s">
        <v>20</v>
      </c>
      <c r="C47" s="17" t="s">
        <v>45</v>
      </c>
      <c r="D47" s="17"/>
      <c r="E47" s="17"/>
      <c r="F47" s="42">
        <f>F48</f>
        <v>400000</v>
      </c>
      <c r="G47" s="42">
        <f>G48</f>
        <v>550000</v>
      </c>
      <c r="H47" s="42">
        <f>H48</f>
        <v>950000</v>
      </c>
    </row>
    <row r="48" spans="1:8" s="1" customFormat="1" ht="12.75">
      <c r="A48" s="8" t="s">
        <v>8</v>
      </c>
      <c r="B48" s="7" t="s">
        <v>20</v>
      </c>
      <c r="C48" s="7" t="s">
        <v>46</v>
      </c>
      <c r="D48" s="7"/>
      <c r="E48" s="7"/>
      <c r="F48" s="41">
        <f>F49+F51</f>
        <v>400000</v>
      </c>
      <c r="G48" s="41">
        <f>G49+G51</f>
        <v>550000</v>
      </c>
      <c r="H48" s="41">
        <f>H49+H51</f>
        <v>950000</v>
      </c>
    </row>
    <row r="49" spans="1:8" s="1" customFormat="1" ht="25.5">
      <c r="A49" s="8" t="s">
        <v>9</v>
      </c>
      <c r="B49" s="7" t="s">
        <v>20</v>
      </c>
      <c r="C49" s="7" t="s">
        <v>46</v>
      </c>
      <c r="D49" s="7" t="s">
        <v>47</v>
      </c>
      <c r="E49" s="7"/>
      <c r="F49" s="41">
        <f>F50</f>
        <v>100000</v>
      </c>
      <c r="G49" s="41">
        <f>G50</f>
        <v>550000</v>
      </c>
      <c r="H49" s="41">
        <f>H50</f>
        <v>650000</v>
      </c>
    </row>
    <row r="50" spans="1:8" s="1" customFormat="1" ht="12.75">
      <c r="A50" s="8" t="s">
        <v>4</v>
      </c>
      <c r="B50" s="7" t="s">
        <v>20</v>
      </c>
      <c r="C50" s="7" t="s">
        <v>46</v>
      </c>
      <c r="D50" s="7" t="s">
        <v>47</v>
      </c>
      <c r="E50" s="7" t="s">
        <v>17</v>
      </c>
      <c r="F50" s="41">
        <v>100000</v>
      </c>
      <c r="G50" s="41">
        <v>550000</v>
      </c>
      <c r="H50" s="41">
        <f>SUM(F50:G50)</f>
        <v>650000</v>
      </c>
    </row>
    <row r="51" spans="1:8" s="1" customFormat="1" ht="25.5">
      <c r="A51" s="8" t="s">
        <v>10</v>
      </c>
      <c r="B51" s="7" t="s">
        <v>20</v>
      </c>
      <c r="C51" s="7" t="s">
        <v>46</v>
      </c>
      <c r="D51" s="7" t="s">
        <v>48</v>
      </c>
      <c r="E51" s="7"/>
      <c r="F51" s="41">
        <f aca="true" t="shared" si="7" ref="F51:H52">F52</f>
        <v>300000</v>
      </c>
      <c r="G51" s="41">
        <f t="shared" si="7"/>
        <v>0</v>
      </c>
      <c r="H51" s="41">
        <f t="shared" si="7"/>
        <v>300000</v>
      </c>
    </row>
    <row r="52" spans="1:8" s="1" customFormat="1" ht="12.75">
      <c r="A52" s="8" t="s">
        <v>11</v>
      </c>
      <c r="B52" s="7" t="s">
        <v>20</v>
      </c>
      <c r="C52" s="7" t="s">
        <v>46</v>
      </c>
      <c r="D52" s="7" t="s">
        <v>49</v>
      </c>
      <c r="E52" s="7"/>
      <c r="F52" s="41">
        <f t="shared" si="7"/>
        <v>300000</v>
      </c>
      <c r="G52" s="41">
        <f t="shared" si="7"/>
        <v>0</v>
      </c>
      <c r="H52" s="41">
        <f t="shared" si="7"/>
        <v>300000</v>
      </c>
    </row>
    <row r="53" spans="1:8" s="1" customFormat="1" ht="12.75">
      <c r="A53" s="8" t="s">
        <v>4</v>
      </c>
      <c r="B53" s="7" t="s">
        <v>20</v>
      </c>
      <c r="C53" s="7" t="s">
        <v>46</v>
      </c>
      <c r="D53" s="7" t="s">
        <v>49</v>
      </c>
      <c r="E53" s="7" t="s">
        <v>17</v>
      </c>
      <c r="F53" s="41">
        <v>300000</v>
      </c>
      <c r="G53" s="41"/>
      <c r="H53" s="41">
        <f>SUM(F53:G53)</f>
        <v>300000</v>
      </c>
    </row>
    <row r="54" spans="1:8" s="18" customFormat="1" ht="12.75">
      <c r="A54" s="6" t="s">
        <v>50</v>
      </c>
      <c r="B54" s="17" t="s">
        <v>20</v>
      </c>
      <c r="C54" s="17" t="s">
        <v>51</v>
      </c>
      <c r="D54" s="17"/>
      <c r="E54" s="17"/>
      <c r="F54" s="42">
        <f>F55+F59</f>
        <v>4550087.529999999</v>
      </c>
      <c r="G54" s="42">
        <f>G55+G59</f>
        <v>100000</v>
      </c>
      <c r="H54" s="42">
        <f>H55+H59</f>
        <v>4650087.529999999</v>
      </c>
    </row>
    <row r="55" spans="1:8" s="1" customFormat="1" ht="12.75">
      <c r="A55" s="14" t="s">
        <v>86</v>
      </c>
      <c r="B55" s="15" t="s">
        <v>62</v>
      </c>
      <c r="C55" s="15" t="s">
        <v>87</v>
      </c>
      <c r="D55" s="15"/>
      <c r="E55" s="15"/>
      <c r="F55" s="45">
        <f>F56</f>
        <v>128000</v>
      </c>
      <c r="G55" s="45">
        <f>G56</f>
        <v>0</v>
      </c>
      <c r="H55" s="45">
        <f>H56</f>
        <v>128000</v>
      </c>
    </row>
    <row r="56" spans="1:8" s="1" customFormat="1" ht="12.75">
      <c r="A56" s="8" t="s">
        <v>88</v>
      </c>
      <c r="B56" s="7" t="s">
        <v>62</v>
      </c>
      <c r="C56" s="7" t="s">
        <v>89</v>
      </c>
      <c r="D56" s="7" t="s">
        <v>97</v>
      </c>
      <c r="E56" s="7"/>
      <c r="F56" s="41">
        <f aca="true" t="shared" si="8" ref="F56:H57">F57</f>
        <v>128000</v>
      </c>
      <c r="G56" s="41">
        <f t="shared" si="8"/>
        <v>0</v>
      </c>
      <c r="H56" s="41">
        <f t="shared" si="8"/>
        <v>128000</v>
      </c>
    </row>
    <row r="57" spans="1:8" s="1" customFormat="1" ht="12.75">
      <c r="A57" s="8" t="s">
        <v>90</v>
      </c>
      <c r="B57" s="7" t="s">
        <v>62</v>
      </c>
      <c r="C57" s="7" t="s">
        <v>87</v>
      </c>
      <c r="D57" s="7" t="s">
        <v>98</v>
      </c>
      <c r="E57" s="7"/>
      <c r="F57" s="41">
        <f t="shared" si="8"/>
        <v>128000</v>
      </c>
      <c r="G57" s="41">
        <f t="shared" si="8"/>
        <v>0</v>
      </c>
      <c r="H57" s="41">
        <f t="shared" si="8"/>
        <v>128000</v>
      </c>
    </row>
    <row r="58" spans="1:8" s="1" customFormat="1" ht="12.75">
      <c r="A58" s="8" t="s">
        <v>4</v>
      </c>
      <c r="B58" s="7" t="s">
        <v>62</v>
      </c>
      <c r="C58" s="7" t="s">
        <v>87</v>
      </c>
      <c r="D58" s="7" t="s">
        <v>98</v>
      </c>
      <c r="E58" s="7" t="s">
        <v>17</v>
      </c>
      <c r="F58" s="41">
        <v>128000</v>
      </c>
      <c r="G58" s="41"/>
      <c r="H58" s="41">
        <f>SUM(F58:G58)</f>
        <v>128000</v>
      </c>
    </row>
    <row r="59" spans="1:8" s="1" customFormat="1" ht="12.75">
      <c r="A59" s="8" t="s">
        <v>21</v>
      </c>
      <c r="B59" s="7" t="s">
        <v>62</v>
      </c>
      <c r="C59" s="7" t="s">
        <v>63</v>
      </c>
      <c r="D59" s="7"/>
      <c r="E59" s="7"/>
      <c r="F59" s="41">
        <f aca="true" t="shared" si="9" ref="F59:H60">F60</f>
        <v>4422087.529999999</v>
      </c>
      <c r="G59" s="41">
        <f t="shared" si="9"/>
        <v>100000</v>
      </c>
      <c r="H59" s="41">
        <f t="shared" si="9"/>
        <v>4522087.529999999</v>
      </c>
    </row>
    <row r="60" spans="1:8" s="1" customFormat="1" ht="12.75">
      <c r="A60" s="8" t="s">
        <v>112</v>
      </c>
      <c r="B60" s="7" t="s">
        <v>62</v>
      </c>
      <c r="C60" s="7" t="s">
        <v>63</v>
      </c>
      <c r="D60" s="7" t="s">
        <v>113</v>
      </c>
      <c r="E60" s="7"/>
      <c r="F60" s="41">
        <f t="shared" si="9"/>
        <v>4422087.529999999</v>
      </c>
      <c r="G60" s="41">
        <f t="shared" si="9"/>
        <v>100000</v>
      </c>
      <c r="H60" s="41">
        <f t="shared" si="9"/>
        <v>4522087.529999999</v>
      </c>
    </row>
    <row r="61" spans="1:8" s="36" customFormat="1" ht="25.5">
      <c r="A61" s="8" t="s">
        <v>121</v>
      </c>
      <c r="B61" s="7" t="s">
        <v>62</v>
      </c>
      <c r="C61" s="7" t="s">
        <v>63</v>
      </c>
      <c r="D61" s="7" t="s">
        <v>114</v>
      </c>
      <c r="E61" s="7"/>
      <c r="F61" s="41">
        <f>F62+F64+F66+F68+F70</f>
        <v>4422087.529999999</v>
      </c>
      <c r="G61" s="41">
        <f>G62+G64+G66+G68+G70</f>
        <v>100000</v>
      </c>
      <c r="H61" s="41">
        <f>H62+H64+H66+H68+H70</f>
        <v>4522087.529999999</v>
      </c>
    </row>
    <row r="62" spans="1:8" s="1" customFormat="1" ht="12.75">
      <c r="A62" s="8" t="s">
        <v>22</v>
      </c>
      <c r="B62" s="7" t="s">
        <v>62</v>
      </c>
      <c r="C62" s="7" t="s">
        <v>63</v>
      </c>
      <c r="D62" s="7" t="s">
        <v>115</v>
      </c>
      <c r="E62" s="7"/>
      <c r="F62" s="41">
        <f>F63</f>
        <v>568000</v>
      </c>
      <c r="G62" s="41">
        <f>G63</f>
        <v>0</v>
      </c>
      <c r="H62" s="41">
        <f>H63</f>
        <v>568000</v>
      </c>
    </row>
    <row r="63" spans="1:8" s="1" customFormat="1" ht="12.75">
      <c r="A63" s="8" t="s">
        <v>4</v>
      </c>
      <c r="B63" s="7" t="s">
        <v>62</v>
      </c>
      <c r="C63" s="7" t="s">
        <v>63</v>
      </c>
      <c r="D63" s="7" t="s">
        <v>115</v>
      </c>
      <c r="E63" s="7" t="s">
        <v>17</v>
      </c>
      <c r="F63" s="41">
        <v>568000</v>
      </c>
      <c r="G63" s="41">
        <v>0</v>
      </c>
      <c r="H63" s="41">
        <f>SUM(F63:G63)</f>
        <v>568000</v>
      </c>
    </row>
    <row r="64" spans="1:8" s="1" customFormat="1" ht="25.5">
      <c r="A64" s="8" t="s">
        <v>116</v>
      </c>
      <c r="B64" s="7" t="s">
        <v>62</v>
      </c>
      <c r="C64" s="7" t="s">
        <v>63</v>
      </c>
      <c r="D64" s="7" t="s">
        <v>117</v>
      </c>
      <c r="E64" s="7"/>
      <c r="F64" s="41">
        <f>F65</f>
        <v>2934087.53</v>
      </c>
      <c r="G64" s="41">
        <f>G65</f>
        <v>0</v>
      </c>
      <c r="H64" s="41">
        <f>H65</f>
        <v>2934087.53</v>
      </c>
    </row>
    <row r="65" spans="1:8" s="1" customFormat="1" ht="12.75">
      <c r="A65" s="8" t="s">
        <v>4</v>
      </c>
      <c r="B65" s="7" t="s">
        <v>62</v>
      </c>
      <c r="C65" s="7" t="s">
        <v>63</v>
      </c>
      <c r="D65" s="7" t="s">
        <v>117</v>
      </c>
      <c r="E65" s="7" t="s">
        <v>17</v>
      </c>
      <c r="F65" s="41">
        <v>2934087.53</v>
      </c>
      <c r="G65" s="41">
        <v>0</v>
      </c>
      <c r="H65" s="41">
        <f>SUM(F65:G65)</f>
        <v>2934087.53</v>
      </c>
    </row>
    <row r="66" spans="1:8" s="1" customFormat="1" ht="12.75">
      <c r="A66" s="8" t="s">
        <v>23</v>
      </c>
      <c r="B66" s="7" t="s">
        <v>62</v>
      </c>
      <c r="C66" s="7" t="s">
        <v>63</v>
      </c>
      <c r="D66" s="7" t="s">
        <v>118</v>
      </c>
      <c r="E66" s="7"/>
      <c r="F66" s="41">
        <f>F67</f>
        <v>20000</v>
      </c>
      <c r="G66" s="41">
        <f>G67</f>
        <v>0</v>
      </c>
      <c r="H66" s="41">
        <f>H67</f>
        <v>20000</v>
      </c>
    </row>
    <row r="67" spans="1:8" s="1" customFormat="1" ht="12.75">
      <c r="A67" s="8" t="s">
        <v>4</v>
      </c>
      <c r="B67" s="7" t="s">
        <v>62</v>
      </c>
      <c r="C67" s="7" t="s">
        <v>63</v>
      </c>
      <c r="D67" s="7" t="s">
        <v>118</v>
      </c>
      <c r="E67" s="7" t="s">
        <v>17</v>
      </c>
      <c r="F67" s="41">
        <v>20000</v>
      </c>
      <c r="G67" s="41"/>
      <c r="H67" s="41">
        <f>SUM(F67:G67)</f>
        <v>20000</v>
      </c>
    </row>
    <row r="68" spans="1:8" s="1" customFormat="1" ht="12.75">
      <c r="A68" s="8" t="s">
        <v>24</v>
      </c>
      <c r="B68" s="7" t="s">
        <v>62</v>
      </c>
      <c r="C68" s="7" t="s">
        <v>63</v>
      </c>
      <c r="D68" s="7" t="s">
        <v>119</v>
      </c>
      <c r="E68" s="7"/>
      <c r="F68" s="41">
        <f>F69</f>
        <v>100000</v>
      </c>
      <c r="G68" s="41">
        <f>G69</f>
        <v>0</v>
      </c>
      <c r="H68" s="41">
        <f>H69</f>
        <v>100000</v>
      </c>
    </row>
    <row r="69" spans="1:8" s="1" customFormat="1" ht="12.75">
      <c r="A69" s="8" t="s">
        <v>4</v>
      </c>
      <c r="B69" s="7" t="s">
        <v>62</v>
      </c>
      <c r="C69" s="7" t="s">
        <v>63</v>
      </c>
      <c r="D69" s="7" t="s">
        <v>119</v>
      </c>
      <c r="E69" s="7" t="s">
        <v>17</v>
      </c>
      <c r="F69" s="41">
        <v>100000</v>
      </c>
      <c r="G69" s="41"/>
      <c r="H69" s="41">
        <f>SUM(F69:G69)</f>
        <v>100000</v>
      </c>
    </row>
    <row r="70" spans="1:8" s="1" customFormat="1" ht="25.5">
      <c r="A70" s="8" t="s">
        <v>25</v>
      </c>
      <c r="B70" s="7" t="s">
        <v>62</v>
      </c>
      <c r="C70" s="7" t="s">
        <v>63</v>
      </c>
      <c r="D70" s="7" t="s">
        <v>120</v>
      </c>
      <c r="E70" s="7"/>
      <c r="F70" s="41">
        <f>F71+F72</f>
        <v>800000</v>
      </c>
      <c r="G70" s="41">
        <f>G71+G72</f>
        <v>100000</v>
      </c>
      <c r="H70" s="41">
        <f>H71+H72</f>
        <v>900000</v>
      </c>
    </row>
    <row r="71" spans="1:8" s="1" customFormat="1" ht="12.75">
      <c r="A71" s="8" t="s">
        <v>4</v>
      </c>
      <c r="B71" s="7" t="s">
        <v>62</v>
      </c>
      <c r="C71" s="7" t="s">
        <v>63</v>
      </c>
      <c r="D71" s="7" t="s">
        <v>120</v>
      </c>
      <c r="E71" s="7" t="s">
        <v>17</v>
      </c>
      <c r="F71" s="41">
        <v>350000</v>
      </c>
      <c r="G71" s="41">
        <v>0</v>
      </c>
      <c r="H71" s="41">
        <f>SUM(F71:G71)</f>
        <v>350000</v>
      </c>
    </row>
    <row r="72" spans="1:8" s="1" customFormat="1" ht="12.75">
      <c r="A72" s="39" t="s">
        <v>129</v>
      </c>
      <c r="B72" s="7" t="s">
        <v>62</v>
      </c>
      <c r="C72" s="7" t="s">
        <v>63</v>
      </c>
      <c r="D72" s="7" t="s">
        <v>120</v>
      </c>
      <c r="E72" s="7" t="s">
        <v>130</v>
      </c>
      <c r="F72" s="46">
        <f>F73</f>
        <v>450000</v>
      </c>
      <c r="G72" s="46">
        <f>G73</f>
        <v>100000</v>
      </c>
      <c r="H72" s="46">
        <f>H73</f>
        <v>550000</v>
      </c>
    </row>
    <row r="73" spans="1:8" s="1" customFormat="1" ht="25.5">
      <c r="A73" s="40" t="s">
        <v>131</v>
      </c>
      <c r="B73" s="7" t="s">
        <v>62</v>
      </c>
      <c r="C73" s="7" t="s">
        <v>63</v>
      </c>
      <c r="D73" s="7" t="s">
        <v>120</v>
      </c>
      <c r="E73" s="7" t="s">
        <v>132</v>
      </c>
      <c r="F73" s="46">
        <v>450000</v>
      </c>
      <c r="G73" s="46">
        <v>100000</v>
      </c>
      <c r="H73" s="41">
        <f>SUM(F73:G73)</f>
        <v>550000</v>
      </c>
    </row>
    <row r="74" spans="1:8" s="18" customFormat="1" ht="12.75">
      <c r="A74" s="6" t="s">
        <v>27</v>
      </c>
      <c r="B74" s="17" t="s">
        <v>20</v>
      </c>
      <c r="C74" s="17" t="s">
        <v>93</v>
      </c>
      <c r="D74" s="17"/>
      <c r="E74" s="17"/>
      <c r="F74" s="47">
        <f>F75</f>
        <v>350000</v>
      </c>
      <c r="G74" s="47">
        <f aca="true" t="shared" si="10" ref="G74:H77">G75</f>
        <v>0</v>
      </c>
      <c r="H74" s="47">
        <f t="shared" si="10"/>
        <v>350000</v>
      </c>
    </row>
    <row r="75" spans="1:8" s="1" customFormat="1" ht="12.75">
      <c r="A75" s="24" t="s">
        <v>99</v>
      </c>
      <c r="B75" s="25" t="s">
        <v>20</v>
      </c>
      <c r="C75" s="26" t="s">
        <v>100</v>
      </c>
      <c r="D75" s="25"/>
      <c r="E75" s="27"/>
      <c r="F75" s="41">
        <f>F76</f>
        <v>350000</v>
      </c>
      <c r="G75" s="41">
        <f t="shared" si="10"/>
        <v>0</v>
      </c>
      <c r="H75" s="41">
        <f t="shared" si="10"/>
        <v>350000</v>
      </c>
    </row>
    <row r="76" spans="1:8" s="1" customFormat="1" ht="12.75">
      <c r="A76" s="19" t="s">
        <v>13</v>
      </c>
      <c r="B76" s="20" t="s">
        <v>20</v>
      </c>
      <c r="C76" s="21" t="s">
        <v>100</v>
      </c>
      <c r="D76" s="20" t="s">
        <v>52</v>
      </c>
      <c r="E76" s="28"/>
      <c r="F76" s="41">
        <f>F77</f>
        <v>350000</v>
      </c>
      <c r="G76" s="41">
        <f t="shared" si="10"/>
        <v>0</v>
      </c>
      <c r="H76" s="41">
        <f t="shared" si="10"/>
        <v>350000</v>
      </c>
    </row>
    <row r="77" spans="1:8" s="1" customFormat="1" ht="25.5">
      <c r="A77" s="19" t="s">
        <v>14</v>
      </c>
      <c r="B77" s="20" t="s">
        <v>20</v>
      </c>
      <c r="C77" s="21" t="s">
        <v>100</v>
      </c>
      <c r="D77" s="20" t="s">
        <v>53</v>
      </c>
      <c r="E77" s="28"/>
      <c r="F77" s="41">
        <f>F78</f>
        <v>350000</v>
      </c>
      <c r="G77" s="41">
        <f t="shared" si="10"/>
        <v>0</v>
      </c>
      <c r="H77" s="41">
        <f t="shared" si="10"/>
        <v>350000</v>
      </c>
    </row>
    <row r="78" spans="1:8" s="1" customFormat="1" ht="25.5">
      <c r="A78" s="22" t="s">
        <v>111</v>
      </c>
      <c r="B78" s="23" t="s">
        <v>20</v>
      </c>
      <c r="C78" s="21" t="s">
        <v>100</v>
      </c>
      <c r="D78" s="23" t="s">
        <v>53</v>
      </c>
      <c r="E78" s="29" t="s">
        <v>110</v>
      </c>
      <c r="F78" s="41">
        <v>350000</v>
      </c>
      <c r="G78" s="41"/>
      <c r="H78" s="41">
        <f>SUM(F78:G78)</f>
        <v>350000</v>
      </c>
    </row>
    <row r="79" spans="1:8" s="18" customFormat="1" ht="12.75">
      <c r="A79" s="31" t="s">
        <v>94</v>
      </c>
      <c r="B79" s="32" t="s">
        <v>20</v>
      </c>
      <c r="C79" s="32" t="s">
        <v>95</v>
      </c>
      <c r="D79" s="32"/>
      <c r="E79" s="33"/>
      <c r="F79" s="42">
        <f>F80</f>
        <v>75000</v>
      </c>
      <c r="G79" s="42">
        <f aca="true" t="shared" si="11" ref="G79:H81">G80</f>
        <v>0</v>
      </c>
      <c r="H79" s="42">
        <f t="shared" si="11"/>
        <v>75000</v>
      </c>
    </row>
    <row r="80" spans="1:8" s="1" customFormat="1" ht="12.75">
      <c r="A80" s="19" t="s">
        <v>12</v>
      </c>
      <c r="B80" s="20" t="s">
        <v>20</v>
      </c>
      <c r="C80" s="21" t="s">
        <v>96</v>
      </c>
      <c r="D80" s="20"/>
      <c r="E80" s="28"/>
      <c r="F80" s="41">
        <f>F81</f>
        <v>75000</v>
      </c>
      <c r="G80" s="41">
        <f t="shared" si="11"/>
        <v>0</v>
      </c>
      <c r="H80" s="41">
        <f t="shared" si="11"/>
        <v>75000</v>
      </c>
    </row>
    <row r="81" spans="1:8" s="1" customFormat="1" ht="12.75">
      <c r="A81" s="19" t="s">
        <v>54</v>
      </c>
      <c r="B81" s="20" t="s">
        <v>20</v>
      </c>
      <c r="C81" s="21" t="s">
        <v>96</v>
      </c>
      <c r="D81" s="20" t="s">
        <v>55</v>
      </c>
      <c r="E81" s="28"/>
      <c r="F81" s="41">
        <f>F82</f>
        <v>75000</v>
      </c>
      <c r="G81" s="41">
        <f t="shared" si="11"/>
        <v>0</v>
      </c>
      <c r="H81" s="41">
        <f t="shared" si="11"/>
        <v>75000</v>
      </c>
    </row>
    <row r="82" spans="1:8" s="1" customFormat="1" ht="12.75">
      <c r="A82" s="8" t="s">
        <v>4</v>
      </c>
      <c r="B82" s="20" t="s">
        <v>20</v>
      </c>
      <c r="C82" s="21" t="s">
        <v>96</v>
      </c>
      <c r="D82" s="20" t="s">
        <v>55</v>
      </c>
      <c r="E82" s="30" t="s">
        <v>17</v>
      </c>
      <c r="F82" s="41">
        <v>75000</v>
      </c>
      <c r="G82" s="41"/>
      <c r="H82" s="41">
        <f>SUM(F82:G82)</f>
        <v>75000</v>
      </c>
    </row>
    <row r="85" ht="12.75">
      <c r="F85" s="35"/>
    </row>
  </sheetData>
  <sheetProtection/>
  <mergeCells count="10">
    <mergeCell ref="G4:G5"/>
    <mergeCell ref="H4:H5"/>
    <mergeCell ref="F1:H1"/>
    <mergeCell ref="A2:H2"/>
    <mergeCell ref="D4:D5"/>
    <mergeCell ref="E4:E5"/>
    <mergeCell ref="F4:F5"/>
    <mergeCell ref="A4:A5"/>
    <mergeCell ref="B4:B5"/>
    <mergeCell ref="C4:C5"/>
  </mergeCells>
  <printOptions/>
  <pageMargins left="0.5511811023622047" right="0.07874015748031496" top="0.2362204724409449" bottom="0.1968503937007874" header="0" footer="0"/>
  <pageSetup fitToHeight="2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Gogunova</dc:creator>
  <cp:keywords/>
  <dc:description/>
  <cp:lastModifiedBy>Пользователь</cp:lastModifiedBy>
  <cp:lastPrinted>2012-04-23T10:39:28Z</cp:lastPrinted>
  <dcterms:created xsi:type="dcterms:W3CDTF">2006-11-07T07:42:00Z</dcterms:created>
  <dcterms:modified xsi:type="dcterms:W3CDTF">2012-04-23T10:40:33Z</dcterms:modified>
  <cp:category/>
  <cp:version/>
  <cp:contentType/>
  <cp:contentStatus/>
</cp:coreProperties>
</file>