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Приложение " sheetId="1" r:id="rId1"/>
  </sheets>
  <calcPr calcId="114210"/>
</workbook>
</file>

<file path=xl/calcChain.xml><?xml version="1.0" encoding="utf-8"?>
<calcChain xmlns="http://schemas.openxmlformats.org/spreadsheetml/2006/main">
  <c r="K26" i="1"/>
  <c r="H26"/>
  <c r="E26"/>
  <c r="K12"/>
  <c r="K11"/>
  <c r="K14"/>
  <c r="K17"/>
  <c r="K18"/>
  <c r="K19"/>
  <c r="H12"/>
  <c r="H11"/>
  <c r="H14"/>
  <c r="H17"/>
  <c r="H18"/>
  <c r="H19"/>
  <c r="E12"/>
  <c r="E11"/>
  <c r="E14"/>
  <c r="E17"/>
  <c r="E18"/>
  <c r="E19"/>
  <c r="J12"/>
  <c r="J11"/>
  <c r="L11"/>
  <c r="D12"/>
  <c r="D11"/>
  <c r="F11"/>
  <c r="G12"/>
  <c r="G11"/>
  <c r="I11"/>
  <c r="I13"/>
  <c r="L12"/>
  <c r="L13"/>
  <c r="L29"/>
  <c r="I29"/>
  <c r="F29"/>
  <c r="L28"/>
  <c r="I28"/>
  <c r="F28"/>
  <c r="L27"/>
  <c r="I27"/>
  <c r="F27"/>
  <c r="J26"/>
  <c r="L26"/>
  <c r="I26"/>
  <c r="D26"/>
  <c r="F26"/>
  <c r="L23"/>
  <c r="I23"/>
  <c r="F23"/>
  <c r="L22"/>
  <c r="I22"/>
  <c r="F22"/>
  <c r="L16"/>
  <c r="L15"/>
  <c r="I15"/>
  <c r="F15"/>
  <c r="J14"/>
  <c r="L14"/>
  <c r="G14"/>
  <c r="I14"/>
  <c r="D14"/>
  <c r="F14"/>
  <c r="I12"/>
  <c r="F12"/>
  <c r="J17"/>
  <c r="G17"/>
  <c r="G18"/>
  <c r="D17"/>
  <c r="L9"/>
  <c r="I9"/>
  <c r="F9"/>
  <c r="L8"/>
  <c r="I8"/>
  <c r="F8"/>
  <c r="L7"/>
  <c r="I7"/>
  <c r="F7"/>
  <c r="D19"/>
  <c r="J18"/>
  <c r="J19"/>
  <c r="G19"/>
  <c r="L18"/>
  <c r="L17"/>
  <c r="F18"/>
  <c r="I18"/>
  <c r="L19"/>
  <c r="I17"/>
  <c r="F17"/>
  <c r="I19"/>
  <c r="F19"/>
</calcChain>
</file>

<file path=xl/sharedStrings.xml><?xml version="1.0" encoding="utf-8"?>
<sst xmlns="http://schemas.openxmlformats.org/spreadsheetml/2006/main" count="67" uniqueCount="43">
  <si>
    <t>МУП "Печатный двор"</t>
  </si>
  <si>
    <t>УМП "Жуковская архитектура"</t>
  </si>
  <si>
    <t>МУП "Жуковское ПАТП"</t>
  </si>
  <si>
    <t>№
п/п</t>
  </si>
  <si>
    <t>Наименование
показателя</t>
  </si>
  <si>
    <t>Един.
измер.</t>
  </si>
  <si>
    <t>%</t>
  </si>
  <si>
    <t>I. Показатели производственной деятельности</t>
  </si>
  <si>
    <t>Объёмы производства
основных видов товаров
и услуг в стоимостном выражении</t>
  </si>
  <si>
    <t>тыс.руб.</t>
  </si>
  <si>
    <t>Остаточная стоимость
основных фондов</t>
  </si>
  <si>
    <t>Степень износа
основных средств</t>
  </si>
  <si>
    <t>II. Показатели финансово-экономической деятельности</t>
  </si>
  <si>
    <t>Доходы - всего:</t>
  </si>
  <si>
    <t>1.1.</t>
  </si>
  <si>
    <t>Выручка от реализации
продукции (работ, услуг)</t>
  </si>
  <si>
    <t>1.2.</t>
  </si>
  <si>
    <t>Расходы - всего</t>
  </si>
  <si>
    <t>2.1.</t>
  </si>
  <si>
    <t>Себестоимость проданных
товаров, работ, услуг</t>
  </si>
  <si>
    <t>2.2.</t>
  </si>
  <si>
    <t>Прочие расходы
(расшифровать)</t>
  </si>
  <si>
    <t>Прибыль (убыток)
отчётного периода</t>
  </si>
  <si>
    <t>Чистая прибыль (убыток) отчётного периода</t>
  </si>
  <si>
    <t>Рентабельность продаж
по чистой прибыли</t>
  </si>
  <si>
    <t>Отчисления в бюджет МР чистой прибыли (годовая)</t>
  </si>
  <si>
    <t>Отчисления в резервный фонд предприятия (годовая)</t>
  </si>
  <si>
    <t>Кредиторская
задолженность</t>
  </si>
  <si>
    <t>Дебиторская
задолженность</t>
  </si>
  <si>
    <t>Списанная в убыток задолженность неплатёжеспособных дебиторов</t>
  </si>
  <si>
    <t>III. Сведения о численности и заработной плате</t>
  </si>
  <si>
    <t>Среднесписочная численность работников всего, в том числе:</t>
  </si>
  <si>
    <t>чел.</t>
  </si>
  <si>
    <t>-</t>
  </si>
  <si>
    <t>работников</t>
  </si>
  <si>
    <t>руководителей, специалистов и служащих</t>
  </si>
  <si>
    <t>Среднемесячная
заработная плата</t>
  </si>
  <si>
    <t>руб.</t>
  </si>
  <si>
    <t>Прочие доходы</t>
  </si>
  <si>
    <t>2016
год</t>
  </si>
  <si>
    <t>2017
год</t>
  </si>
  <si>
    <t>+,
-</t>
  </si>
  <si>
    <t>Показатели финансово-хозяйственной деятельности
муниципальных унитарных предприятий МР "Жуковский район" за 9 месяцев 2017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</si>
</sst>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5" fontId="1" fillId="0" borderId="9" xfId="0" applyNumberFormat="1" applyFont="1" applyBorder="1" applyAlignment="1">
      <alignment vertical="center"/>
    </xf>
    <xf numFmtId="0" fontId="1" fillId="0" borderId="11" xfId="0" applyFont="1" applyBorder="1"/>
    <xf numFmtId="0" fontId="3" fillId="0" borderId="8" xfId="0" applyFont="1" applyBorder="1" applyAlignment="1">
      <alignment wrapText="1"/>
    </xf>
    <xf numFmtId="164" fontId="3" fillId="0" borderId="10" xfId="0" applyNumberFormat="1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165" fontId="1" fillId="0" borderId="12" xfId="0" applyNumberFormat="1" applyFont="1" applyBorder="1" applyAlignment="1">
      <alignment vertical="center"/>
    </xf>
    <xf numFmtId="3" fontId="1" fillId="0" borderId="10" xfId="0" quotePrefix="1" applyNumberFormat="1" applyFont="1" applyBorder="1" applyAlignment="1">
      <alignment horizontal="right" vertical="center"/>
    </xf>
    <xf numFmtId="3" fontId="1" fillId="0" borderId="8" xfId="0" quotePrefix="1" applyNumberFormat="1" applyFont="1" applyBorder="1" applyAlignment="1">
      <alignment horizontal="right" vertical="center"/>
    </xf>
    <xf numFmtId="1" fontId="1" fillId="0" borderId="9" xfId="0" applyNumberFormat="1" applyFont="1" applyBorder="1" applyAlignment="1">
      <alignment vertical="center"/>
    </xf>
    <xf numFmtId="164" fontId="1" fillId="0" borderId="8" xfId="0" quotePrefix="1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164" fontId="1" fillId="0" borderId="10" xfId="0" applyNumberFormat="1" applyFont="1" applyFill="1" applyBorder="1" applyAlignment="1">
      <alignment vertical="center"/>
    </xf>
    <xf numFmtId="164" fontId="1" fillId="0" borderId="10" xfId="0" quotePrefix="1" applyNumberFormat="1" applyFont="1" applyBorder="1" applyAlignment="1">
      <alignment horizontal="right" vertical="center"/>
    </xf>
    <xf numFmtId="3" fontId="1" fillId="0" borderId="9" xfId="0" quotePrefix="1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justify"/>
    </xf>
    <xf numFmtId="0" fontId="1" fillId="0" borderId="9" xfId="0" applyFont="1" applyBorder="1"/>
    <xf numFmtId="0" fontId="1" fillId="0" borderId="13" xfId="0" applyFont="1" applyBorder="1"/>
    <xf numFmtId="3" fontId="3" fillId="0" borderId="10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0" fontId="1" fillId="0" borderId="7" xfId="0" quotePrefix="1" applyFont="1" applyBorder="1" applyAlignment="1">
      <alignment horizontal="center" vertical="center"/>
    </xf>
    <xf numFmtId="3" fontId="1" fillId="0" borderId="10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0" fontId="1" fillId="0" borderId="1" xfId="0" quotePrefix="1" applyFont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vertical="center"/>
    </xf>
    <xf numFmtId="164" fontId="3" fillId="0" borderId="10" xfId="0" applyNumberFormat="1" applyFont="1" applyFill="1" applyBorder="1" applyAlignment="1">
      <alignment vertical="center"/>
    </xf>
    <xf numFmtId="164" fontId="1" fillId="0" borderId="8" xfId="0" quotePrefix="1" applyNumberFormat="1" applyFont="1" applyFill="1" applyBorder="1" applyAlignment="1">
      <alignment horizontal="right" vertical="center"/>
    </xf>
    <xf numFmtId="3" fontId="1" fillId="0" borderId="8" xfId="0" quotePrefix="1" applyNumberFormat="1" applyFont="1" applyFill="1" applyBorder="1" applyAlignment="1">
      <alignment horizontal="right" vertical="center"/>
    </xf>
    <xf numFmtId="164" fontId="1" fillId="0" borderId="8" xfId="0" applyNumberFormat="1" applyFont="1" applyFill="1" applyBorder="1" applyAlignment="1">
      <alignment vertical="center"/>
    </xf>
    <xf numFmtId="164" fontId="1" fillId="0" borderId="10" xfId="0" quotePrefix="1" applyNumberFormat="1" applyFont="1" applyFill="1" applyBorder="1" applyAlignment="1">
      <alignment horizontal="right" vertical="center"/>
    </xf>
    <xf numFmtId="3" fontId="3" fillId="0" borderId="1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2" borderId="16" xfId="0" applyFont="1" applyFill="1" applyBorder="1" applyAlignment="1">
      <alignment horizont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topLeftCell="A13" zoomScaleNormal="100" zoomScaleSheetLayoutView="80" workbookViewId="0">
      <selection activeCell="I22" sqref="I22"/>
    </sheetView>
  </sheetViews>
  <sheetFormatPr defaultRowHeight="12.75"/>
  <cols>
    <col min="1" max="1" width="4.140625" style="1" bestFit="1" customWidth="1"/>
    <col min="2" max="2" width="26.85546875" style="2" customWidth="1"/>
    <col min="3" max="3" width="9.140625" style="2"/>
    <col min="4" max="12" width="9.7109375" style="2" customWidth="1"/>
    <col min="13" max="16384" width="9.140625" style="2"/>
  </cols>
  <sheetData>
    <row r="1" spans="1:12">
      <c r="L1" s="3"/>
    </row>
    <row r="2" spans="1:12" ht="25.5" customHeight="1">
      <c r="A2" s="54" t="s">
        <v>42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4" spans="1:12">
      <c r="D4" s="55" t="s">
        <v>0</v>
      </c>
      <c r="E4" s="55"/>
      <c r="F4" s="55"/>
      <c r="G4" s="55" t="s">
        <v>1</v>
      </c>
      <c r="H4" s="55"/>
      <c r="I4" s="55"/>
      <c r="J4" s="55" t="s">
        <v>2</v>
      </c>
      <c r="K4" s="55"/>
      <c r="L4" s="55"/>
    </row>
    <row r="5" spans="1:12" ht="26.25" thickBot="1">
      <c r="A5" s="4" t="s">
        <v>3</v>
      </c>
      <c r="B5" s="4" t="s">
        <v>4</v>
      </c>
      <c r="C5" s="4" t="s">
        <v>5</v>
      </c>
      <c r="D5" s="4" t="s">
        <v>40</v>
      </c>
      <c r="E5" s="4" t="s">
        <v>39</v>
      </c>
      <c r="F5" s="42" t="s">
        <v>41</v>
      </c>
      <c r="G5" s="4" t="s">
        <v>40</v>
      </c>
      <c r="H5" s="4" t="s">
        <v>39</v>
      </c>
      <c r="I5" s="42" t="s">
        <v>41</v>
      </c>
      <c r="J5" s="4" t="s">
        <v>40</v>
      </c>
      <c r="K5" s="4" t="s">
        <v>39</v>
      </c>
      <c r="L5" s="42" t="s">
        <v>41</v>
      </c>
    </row>
    <row r="6" spans="1:12" ht="24" customHeight="1" thickTop="1">
      <c r="A6" s="56" t="s">
        <v>7</v>
      </c>
      <c r="B6" s="57"/>
      <c r="C6" s="57"/>
      <c r="D6" s="57"/>
      <c r="E6" s="57"/>
      <c r="F6" s="58"/>
      <c r="I6" s="5"/>
      <c r="L6" s="5"/>
    </row>
    <row r="7" spans="1:12" ht="50.25" customHeight="1">
      <c r="A7" s="6">
        <v>1</v>
      </c>
      <c r="B7" s="7" t="s">
        <v>8</v>
      </c>
      <c r="C7" s="8" t="s">
        <v>9</v>
      </c>
      <c r="D7" s="9">
        <v>3629.8</v>
      </c>
      <c r="E7" s="9">
        <v>3777</v>
      </c>
      <c r="F7" s="11">
        <f>D7-E7</f>
        <v>-147.19999999999982</v>
      </c>
      <c r="G7" s="9">
        <v>3844</v>
      </c>
      <c r="H7" s="43">
        <v>2279</v>
      </c>
      <c r="I7" s="11">
        <f>G7-H7</f>
        <v>1565</v>
      </c>
      <c r="J7" s="10">
        <v>3487.4</v>
      </c>
      <c r="K7" s="10">
        <v>3827</v>
      </c>
      <c r="L7" s="11">
        <f>J7-K7</f>
        <v>-339.59999999999991</v>
      </c>
    </row>
    <row r="8" spans="1:12" ht="25.5" customHeight="1">
      <c r="A8" s="12">
        <v>2</v>
      </c>
      <c r="B8" s="13" t="s">
        <v>10</v>
      </c>
      <c r="C8" s="14" t="s">
        <v>9</v>
      </c>
      <c r="D8" s="15">
        <v>6.8</v>
      </c>
      <c r="E8" s="15">
        <v>10.3</v>
      </c>
      <c r="F8" s="17">
        <f>D8-E8</f>
        <v>-3.5000000000000009</v>
      </c>
      <c r="G8" s="15">
        <v>0</v>
      </c>
      <c r="H8" s="29">
        <v>154</v>
      </c>
      <c r="I8" s="17">
        <f>G8-H8</f>
        <v>-154</v>
      </c>
      <c r="J8" s="16">
        <v>4091</v>
      </c>
      <c r="K8" s="16">
        <v>1725</v>
      </c>
      <c r="L8" s="17">
        <f>J8-K8</f>
        <v>2366</v>
      </c>
    </row>
    <row r="9" spans="1:12" ht="25.5">
      <c r="A9" s="12">
        <v>3</v>
      </c>
      <c r="B9" s="13" t="s">
        <v>11</v>
      </c>
      <c r="C9" s="14" t="s">
        <v>6</v>
      </c>
      <c r="D9" s="15">
        <v>99.6</v>
      </c>
      <c r="E9" s="15">
        <v>99.4</v>
      </c>
      <c r="F9" s="17">
        <f>D9-E9</f>
        <v>0.19999999999998863</v>
      </c>
      <c r="G9" s="15">
        <v>100</v>
      </c>
      <c r="H9" s="29">
        <v>87</v>
      </c>
      <c r="I9" s="17">
        <f>G9-H9</f>
        <v>13</v>
      </c>
      <c r="J9" s="16">
        <v>72</v>
      </c>
      <c r="K9" s="16">
        <v>89</v>
      </c>
      <c r="L9" s="17">
        <f>J9-K9</f>
        <v>-17</v>
      </c>
    </row>
    <row r="10" spans="1:12" ht="23.25" customHeight="1">
      <c r="A10" s="51" t="s">
        <v>12</v>
      </c>
      <c r="B10" s="52"/>
      <c r="C10" s="52"/>
      <c r="D10" s="52"/>
      <c r="E10" s="52"/>
      <c r="F10" s="53"/>
      <c r="I10" s="18"/>
      <c r="L10" s="18"/>
    </row>
    <row r="11" spans="1:12">
      <c r="A11" s="12">
        <v>1</v>
      </c>
      <c r="B11" s="19" t="s">
        <v>13</v>
      </c>
      <c r="C11" s="14" t="s">
        <v>9</v>
      </c>
      <c r="D11" s="20">
        <f>SUM(D12:D13)</f>
        <v>3629.8</v>
      </c>
      <c r="E11" s="20">
        <f>SUM(E12:E13)</f>
        <v>3777</v>
      </c>
      <c r="F11" s="21">
        <f>D11-E11</f>
        <v>-147.19999999999982</v>
      </c>
      <c r="G11" s="20">
        <f>SUM(G12:G13)</f>
        <v>3866</v>
      </c>
      <c r="H11" s="44">
        <f>SUM(H12:H13)</f>
        <v>2279</v>
      </c>
      <c r="I11" s="21">
        <f>G11-H11</f>
        <v>1587</v>
      </c>
      <c r="J11" s="20">
        <f>SUM(J12:J13)</f>
        <v>10119.1</v>
      </c>
      <c r="K11" s="20">
        <f>SUM(K12:K13)</f>
        <v>9351</v>
      </c>
      <c r="L11" s="21">
        <f>J11-K11</f>
        <v>768.10000000000036</v>
      </c>
    </row>
    <row r="12" spans="1:12" ht="26.25" customHeight="1">
      <c r="A12" s="12" t="s">
        <v>14</v>
      </c>
      <c r="B12" s="13" t="s">
        <v>15</v>
      </c>
      <c r="C12" s="14" t="s">
        <v>9</v>
      </c>
      <c r="D12" s="15">
        <f>D7</f>
        <v>3629.8</v>
      </c>
      <c r="E12" s="15">
        <f>E7</f>
        <v>3777</v>
      </c>
      <c r="F12" s="17">
        <f>D12-E12</f>
        <v>-147.19999999999982</v>
      </c>
      <c r="G12" s="15">
        <f>G7</f>
        <v>3844</v>
      </c>
      <c r="H12" s="29">
        <f>H7</f>
        <v>2279</v>
      </c>
      <c r="I12" s="17">
        <f>G12-H12</f>
        <v>1565</v>
      </c>
      <c r="J12" s="16">
        <f>J7</f>
        <v>3487.4</v>
      </c>
      <c r="K12" s="16">
        <f>K7</f>
        <v>3827</v>
      </c>
      <c r="L12" s="17">
        <f>J12-K12</f>
        <v>-339.59999999999991</v>
      </c>
    </row>
    <row r="13" spans="1:12">
      <c r="A13" s="12" t="s">
        <v>16</v>
      </c>
      <c r="B13" s="13" t="s">
        <v>38</v>
      </c>
      <c r="C13" s="14" t="s">
        <v>9</v>
      </c>
      <c r="D13" s="23"/>
      <c r="E13" s="23"/>
      <c r="F13" s="25"/>
      <c r="G13" s="26">
        <v>22</v>
      </c>
      <c r="H13" s="45"/>
      <c r="I13" s="17">
        <f>G13-H13</f>
        <v>22</v>
      </c>
      <c r="J13" s="26">
        <v>6631.7</v>
      </c>
      <c r="K13" s="26">
        <v>5524</v>
      </c>
      <c r="L13" s="22">
        <f>J13/K13%</f>
        <v>120.05249818971758</v>
      </c>
    </row>
    <row r="14" spans="1:12">
      <c r="A14" s="12">
        <v>2</v>
      </c>
      <c r="B14" s="19" t="s">
        <v>17</v>
      </c>
      <c r="C14" s="14" t="s">
        <v>9</v>
      </c>
      <c r="D14" s="20">
        <f>SUM(D15:D16)</f>
        <v>3395.2</v>
      </c>
      <c r="E14" s="20">
        <f>SUM(E15:E16)</f>
        <v>3471</v>
      </c>
      <c r="F14" s="27">
        <f t="shared" ref="F14:F23" si="0">D14-E14</f>
        <v>-75.800000000000182</v>
      </c>
      <c r="G14" s="20">
        <f>SUM(G15:G16)</f>
        <v>2585</v>
      </c>
      <c r="H14" s="44">
        <f>SUM(H15:H16)</f>
        <v>2070</v>
      </c>
      <c r="I14" s="27">
        <f t="shared" ref="I14:I23" si="1">G14-H14</f>
        <v>515</v>
      </c>
      <c r="J14" s="20">
        <f>SUM(J15:J16)</f>
        <v>10337.9</v>
      </c>
      <c r="K14" s="20">
        <f>SUM(K15:K16)</f>
        <v>11367</v>
      </c>
      <c r="L14" s="27">
        <f t="shared" ref="L14:L19" si="2">J14-K14</f>
        <v>-1029.1000000000004</v>
      </c>
    </row>
    <row r="15" spans="1:12" ht="25.5">
      <c r="A15" s="12" t="s">
        <v>18</v>
      </c>
      <c r="B15" s="13" t="s">
        <v>19</v>
      </c>
      <c r="C15" s="14" t="s">
        <v>9</v>
      </c>
      <c r="D15" s="15">
        <v>3395.2</v>
      </c>
      <c r="E15" s="15">
        <v>3471</v>
      </c>
      <c r="F15" s="28">
        <f t="shared" si="0"/>
        <v>-75.800000000000182</v>
      </c>
      <c r="G15" s="15">
        <v>2585</v>
      </c>
      <c r="H15" s="29">
        <v>2070</v>
      </c>
      <c r="I15" s="28">
        <f t="shared" si="1"/>
        <v>515</v>
      </c>
      <c r="J15" s="16">
        <v>10337.9</v>
      </c>
      <c r="K15" s="16">
        <v>11367</v>
      </c>
      <c r="L15" s="28">
        <f t="shared" si="2"/>
        <v>-1029.1000000000004</v>
      </c>
    </row>
    <row r="16" spans="1:12" ht="25.5" hidden="1">
      <c r="A16" s="12" t="s">
        <v>20</v>
      </c>
      <c r="B16" s="13" t="s">
        <v>21</v>
      </c>
      <c r="C16" s="14" t="s">
        <v>9</v>
      </c>
      <c r="D16" s="23"/>
      <c r="E16" s="23"/>
      <c r="F16" s="28"/>
      <c r="G16" s="24"/>
      <c r="H16" s="46"/>
      <c r="I16" s="28"/>
      <c r="J16" s="26"/>
      <c r="K16" s="26"/>
      <c r="L16" s="28">
        <f t="shared" si="2"/>
        <v>0</v>
      </c>
    </row>
    <row r="17" spans="1:12" ht="25.5">
      <c r="A17" s="12">
        <v>3</v>
      </c>
      <c r="B17" s="13" t="s">
        <v>22</v>
      </c>
      <c r="C17" s="14" t="s">
        <v>9</v>
      </c>
      <c r="D17" s="15">
        <f>D11-D14</f>
        <v>234.60000000000036</v>
      </c>
      <c r="E17" s="15">
        <f>E11-E14</f>
        <v>306</v>
      </c>
      <c r="F17" s="28">
        <f t="shared" si="0"/>
        <v>-71.399999999999636</v>
      </c>
      <c r="G17" s="15">
        <f>G11-G14</f>
        <v>1281</v>
      </c>
      <c r="H17" s="29">
        <f>H11-H14</f>
        <v>209</v>
      </c>
      <c r="I17" s="28">
        <f t="shared" si="1"/>
        <v>1072</v>
      </c>
      <c r="J17" s="15">
        <f>J11-J14</f>
        <v>-218.79999999999927</v>
      </c>
      <c r="K17" s="15">
        <f>K11-K14</f>
        <v>-2016</v>
      </c>
      <c r="L17" s="28">
        <f t="shared" si="2"/>
        <v>1797.2000000000007</v>
      </c>
    </row>
    <row r="18" spans="1:12" ht="25.5">
      <c r="A18" s="12">
        <v>4</v>
      </c>
      <c r="B18" s="13" t="s">
        <v>23</v>
      </c>
      <c r="C18" s="14" t="s">
        <v>9</v>
      </c>
      <c r="D18" s="16">
        <v>232.8</v>
      </c>
      <c r="E18" s="16">
        <f>E17-E22+E23</f>
        <v>397</v>
      </c>
      <c r="F18" s="28">
        <f t="shared" si="0"/>
        <v>-164.2</v>
      </c>
      <c r="G18" s="16">
        <f>G17-G22+G23</f>
        <v>1281</v>
      </c>
      <c r="H18" s="47">
        <f>H17-H22+H23</f>
        <v>209</v>
      </c>
      <c r="I18" s="28">
        <f t="shared" si="1"/>
        <v>1072</v>
      </c>
      <c r="J18" s="16">
        <f>J17-J22+J23</f>
        <v>-98.799999999999272</v>
      </c>
      <c r="K18" s="16">
        <f>K17-K22+K23</f>
        <v>-2412</v>
      </c>
      <c r="L18" s="28">
        <f t="shared" si="2"/>
        <v>2313.2000000000007</v>
      </c>
    </row>
    <row r="19" spans="1:12" ht="25.5">
      <c r="A19" s="12">
        <v>5</v>
      </c>
      <c r="B19" s="13" t="s">
        <v>24</v>
      </c>
      <c r="C19" s="14" t="s">
        <v>6</v>
      </c>
      <c r="D19" s="30">
        <f>D18/D11%</f>
        <v>6.4135765055925944</v>
      </c>
      <c r="E19" s="30">
        <f>E18/E11%</f>
        <v>10.510987556261583</v>
      </c>
      <c r="F19" s="28">
        <f>D19-E19</f>
        <v>-4.0974110506689883</v>
      </c>
      <c r="G19" s="30">
        <f>G18/G11%</f>
        <v>33.135023279875846</v>
      </c>
      <c r="H19" s="48">
        <f>H18/H11%</f>
        <v>9.1706888986397548</v>
      </c>
      <c r="I19" s="28">
        <f t="shared" si="1"/>
        <v>23.964334381236092</v>
      </c>
      <c r="J19" s="30">
        <f>J18/J11%</f>
        <v>-0.97637141643030778</v>
      </c>
      <c r="K19" s="30">
        <f>K18/K11%</f>
        <v>-25.794032723772858</v>
      </c>
      <c r="L19" s="28">
        <f t="shared" si="2"/>
        <v>24.817661307342551</v>
      </c>
    </row>
    <row r="20" spans="1:12" ht="25.5" hidden="1">
      <c r="A20" s="12">
        <v>6</v>
      </c>
      <c r="B20" s="13" t="s">
        <v>25</v>
      </c>
      <c r="C20" s="14" t="s">
        <v>9</v>
      </c>
      <c r="D20" s="29"/>
      <c r="E20" s="29"/>
      <c r="F20" s="28"/>
      <c r="G20" s="29"/>
      <c r="H20" s="29"/>
      <c r="I20" s="28"/>
      <c r="J20" s="24"/>
      <c r="K20" s="24"/>
      <c r="L20" s="31"/>
    </row>
    <row r="21" spans="1:12" ht="25.5" hidden="1">
      <c r="A21" s="12">
        <v>7</v>
      </c>
      <c r="B21" s="13" t="s">
        <v>26</v>
      </c>
      <c r="C21" s="14" t="s">
        <v>9</v>
      </c>
      <c r="D21" s="15"/>
      <c r="E21" s="15"/>
      <c r="F21" s="28"/>
      <c r="G21" s="15"/>
      <c r="H21" s="29"/>
      <c r="I21" s="28"/>
      <c r="J21" s="24"/>
      <c r="K21" s="24"/>
      <c r="L21" s="31"/>
    </row>
    <row r="22" spans="1:12" ht="25.5">
      <c r="A22" s="12">
        <v>8</v>
      </c>
      <c r="B22" s="13" t="s">
        <v>27</v>
      </c>
      <c r="C22" s="14" t="s">
        <v>9</v>
      </c>
      <c r="D22" s="15">
        <v>121.9</v>
      </c>
      <c r="E22" s="15">
        <v>124</v>
      </c>
      <c r="F22" s="28">
        <f t="shared" si="0"/>
        <v>-2.0999999999999943</v>
      </c>
      <c r="G22" s="24"/>
      <c r="H22" s="46"/>
      <c r="I22" s="28">
        <f t="shared" si="1"/>
        <v>0</v>
      </c>
      <c r="J22" s="16">
        <v>418</v>
      </c>
      <c r="K22" s="16">
        <v>1238</v>
      </c>
      <c r="L22" s="28">
        <f>J22-K22</f>
        <v>-820</v>
      </c>
    </row>
    <row r="23" spans="1:12" ht="25.5">
      <c r="A23" s="12">
        <v>9</v>
      </c>
      <c r="B23" s="13" t="s">
        <v>28</v>
      </c>
      <c r="C23" s="14" t="s">
        <v>9</v>
      </c>
      <c r="D23" s="15">
        <v>274.89999999999998</v>
      </c>
      <c r="E23" s="15">
        <v>215</v>
      </c>
      <c r="F23" s="28">
        <f t="shared" si="0"/>
        <v>59.899999999999977</v>
      </c>
      <c r="G23" s="24"/>
      <c r="H23" s="46"/>
      <c r="I23" s="28">
        <f t="shared" si="1"/>
        <v>0</v>
      </c>
      <c r="J23" s="26">
        <v>538</v>
      </c>
      <c r="K23" s="26">
        <v>842</v>
      </c>
      <c r="L23" s="28">
        <f>J23-K23</f>
        <v>-304</v>
      </c>
    </row>
    <row r="24" spans="1:12" ht="51" hidden="1">
      <c r="A24" s="32">
        <v>10</v>
      </c>
      <c r="B24" s="13" t="s">
        <v>29</v>
      </c>
      <c r="C24" s="14" t="s">
        <v>9</v>
      </c>
      <c r="D24" s="23">
        <v>0</v>
      </c>
      <c r="E24" s="24">
        <v>0</v>
      </c>
      <c r="F24" s="31">
        <v>0</v>
      </c>
      <c r="G24" s="24"/>
      <c r="H24" s="24"/>
      <c r="I24" s="31"/>
      <c r="J24" s="24">
        <v>0</v>
      </c>
      <c r="K24" s="24"/>
      <c r="L24" s="31"/>
    </row>
    <row r="25" spans="1:12" ht="23.25" customHeight="1">
      <c r="A25" s="51" t="s">
        <v>30</v>
      </c>
      <c r="B25" s="52"/>
      <c r="C25" s="52"/>
      <c r="D25" s="52"/>
      <c r="E25" s="52"/>
      <c r="F25" s="53"/>
      <c r="I25" s="33"/>
      <c r="J25" s="34"/>
      <c r="K25" s="34"/>
      <c r="L25" s="18"/>
    </row>
    <row r="26" spans="1:12" ht="38.25">
      <c r="A26" s="12">
        <v>1</v>
      </c>
      <c r="B26" s="19" t="s">
        <v>31</v>
      </c>
      <c r="C26" s="14" t="s">
        <v>32</v>
      </c>
      <c r="D26" s="35">
        <f>SUM(D27:D28)</f>
        <v>10</v>
      </c>
      <c r="E26" s="35">
        <f>SUM(E27:E28)</f>
        <v>10</v>
      </c>
      <c r="F26" s="36">
        <f>D26-E26</f>
        <v>0</v>
      </c>
      <c r="G26" s="35">
        <v>10</v>
      </c>
      <c r="H26" s="49">
        <f>SUM(H27:H28)</f>
        <v>8</v>
      </c>
      <c r="I26" s="36">
        <f>G26-H26</f>
        <v>2</v>
      </c>
      <c r="J26" s="37">
        <f>SUM(J27:J28)</f>
        <v>30</v>
      </c>
      <c r="K26" s="37">
        <f>SUM(K27:K28)</f>
        <v>30</v>
      </c>
      <c r="L26" s="36">
        <f>J26-K26</f>
        <v>0</v>
      </c>
    </row>
    <row r="27" spans="1:12">
      <c r="A27" s="38" t="s">
        <v>33</v>
      </c>
      <c r="B27" s="13" t="s">
        <v>34</v>
      </c>
      <c r="C27" s="14" t="s">
        <v>32</v>
      </c>
      <c r="D27" s="39">
        <v>7</v>
      </c>
      <c r="E27" s="39">
        <v>7</v>
      </c>
      <c r="F27" s="41">
        <f>D27-E27</f>
        <v>0</v>
      </c>
      <c r="G27" s="39"/>
      <c r="H27" s="50"/>
      <c r="I27" s="41">
        <f>G27-H27</f>
        <v>0</v>
      </c>
      <c r="J27" s="40">
        <v>24</v>
      </c>
      <c r="K27" s="40">
        <v>24</v>
      </c>
      <c r="L27" s="41">
        <f>J27-K27</f>
        <v>0</v>
      </c>
    </row>
    <row r="28" spans="1:12" ht="25.5">
      <c r="A28" s="38" t="s">
        <v>33</v>
      </c>
      <c r="B28" s="13" t="s">
        <v>35</v>
      </c>
      <c r="C28" s="14" t="s">
        <v>32</v>
      </c>
      <c r="D28" s="39">
        <v>3</v>
      </c>
      <c r="E28" s="39">
        <v>3</v>
      </c>
      <c r="F28" s="41">
        <f>D28-E28</f>
        <v>0</v>
      </c>
      <c r="G28" s="39">
        <v>10</v>
      </c>
      <c r="H28" s="50">
        <v>8</v>
      </c>
      <c r="I28" s="41">
        <f>G28-H28</f>
        <v>2</v>
      </c>
      <c r="J28" s="40">
        <v>6</v>
      </c>
      <c r="K28" s="40">
        <v>6</v>
      </c>
      <c r="L28" s="41">
        <f>J28-K28</f>
        <v>0</v>
      </c>
    </row>
    <row r="29" spans="1:12" ht="25.5">
      <c r="A29" s="12">
        <v>2</v>
      </c>
      <c r="B29" s="13" t="s">
        <v>36</v>
      </c>
      <c r="C29" s="14" t="s">
        <v>37</v>
      </c>
      <c r="D29" s="15">
        <v>21888</v>
      </c>
      <c r="E29" s="15">
        <v>21100</v>
      </c>
      <c r="F29" s="41">
        <f>D29-E29</f>
        <v>788</v>
      </c>
      <c r="G29" s="15">
        <v>23700</v>
      </c>
      <c r="H29" s="29">
        <v>19800</v>
      </c>
      <c r="I29" s="41">
        <f>G29-H29</f>
        <v>3900</v>
      </c>
      <c r="J29" s="16">
        <v>15421</v>
      </c>
      <c r="K29" s="16">
        <v>15797</v>
      </c>
      <c r="L29" s="41">
        <f>J29-K29</f>
        <v>-376</v>
      </c>
    </row>
  </sheetData>
  <mergeCells count="7">
    <mergeCell ref="A25:F25"/>
    <mergeCell ref="A2:L2"/>
    <mergeCell ref="D4:F4"/>
    <mergeCell ref="G4:I4"/>
    <mergeCell ref="J4:L4"/>
    <mergeCell ref="A6:F6"/>
    <mergeCell ref="A10:F10"/>
  </mergeCells>
  <phoneticPr fontId="4" type="noConversion"/>
  <pageMargins left="0" right="0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2017-11-17T08:29:07Z</cp:lastPrinted>
  <dcterms:created xsi:type="dcterms:W3CDTF">2006-09-16T00:00:00Z</dcterms:created>
  <dcterms:modified xsi:type="dcterms:W3CDTF">2017-11-17T08:42:35Z</dcterms:modified>
</cp:coreProperties>
</file>